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210" windowHeight="4140" tabRatio="502" firstSheet="2" activeTab="5"/>
  </bookViews>
  <sheets>
    <sheet name="Enrol LGA" sheetId="1" r:id="rId1"/>
    <sheet name="Teacher" sheetId="2" r:id="rId2"/>
    <sheet name="Num Schools" sheetId="3" r:id="rId3"/>
    <sheet name="GER" sheetId="4" r:id="rId4"/>
    <sheet name="NER" sheetId="5" r:id="rId5"/>
    <sheet name="Enrol By Age" sheetId="6" r:id="rId6"/>
    <sheet name="Enrol Details" sheetId="7" r:id="rId7"/>
  </sheets>
  <definedNames>
    <definedName name="_xlnm.Print_Area" localSheetId="0">'Enrol LGA'!$A$1:$J$37</definedName>
    <definedName name="_xlnm.Print_Area" localSheetId="3">'GER'!$A$1:$F$47</definedName>
    <definedName name="_xlnm.Print_Area" localSheetId="4">'NER'!$A$1:$F$47</definedName>
    <definedName name="_xlnm.Print_Area" localSheetId="2">'Num Schools'!$A$1:$H$16</definedName>
    <definedName name="_xlnm.Print_Area" localSheetId="1">'Teacher'!$A$1:$R$34</definedName>
  </definedNames>
  <calcPr fullCalcOnLoad="1"/>
</workbook>
</file>

<file path=xl/sharedStrings.xml><?xml version="1.0" encoding="utf-8"?>
<sst xmlns="http://schemas.openxmlformats.org/spreadsheetml/2006/main" count="406" uniqueCount="124">
  <si>
    <t>Total</t>
  </si>
  <si>
    <t>Male</t>
  </si>
  <si>
    <t>Female</t>
  </si>
  <si>
    <t>Region</t>
  </si>
  <si>
    <t>Q</t>
  </si>
  <si>
    <t>UQ</t>
  </si>
  <si>
    <t>Male %</t>
  </si>
  <si>
    <t>Female %</t>
  </si>
  <si>
    <t>Lower Basic Schools</t>
  </si>
  <si>
    <t>Upper Basic Schools</t>
  </si>
  <si>
    <t xml:space="preserve">Total: </t>
  </si>
  <si>
    <t>Senior Secondary Schools</t>
  </si>
  <si>
    <t>Lower Basic</t>
  </si>
  <si>
    <t>Upper Basic</t>
  </si>
  <si>
    <t>Senior Secondary</t>
  </si>
  <si>
    <t>Schools</t>
  </si>
  <si>
    <t>KQ</t>
  </si>
  <si>
    <t>KUQ</t>
  </si>
  <si>
    <t>No. of</t>
  </si>
  <si>
    <t xml:space="preserve">Teacher to </t>
  </si>
  <si>
    <t>Student Ratio*</t>
  </si>
  <si>
    <t>Q = Qualified</t>
  </si>
  <si>
    <t>QU = Unqualified</t>
  </si>
  <si>
    <t>KQ = Koranic Qualified Teachers</t>
  </si>
  <si>
    <t>KUQ = Koranic Unqualified Teachers</t>
  </si>
  <si>
    <t>TT = Teachers Trainees</t>
  </si>
  <si>
    <t>Local Gov't Area</t>
  </si>
  <si>
    <t>Senior 2nd</t>
  </si>
  <si>
    <t>Total %</t>
  </si>
  <si>
    <t>Student Enrollment</t>
  </si>
  <si>
    <t>Number of Teachers</t>
  </si>
  <si>
    <t>1 - Banjul/KMC</t>
  </si>
  <si>
    <t>2 - Western Division</t>
  </si>
  <si>
    <t>3 - North Bank Division</t>
  </si>
  <si>
    <t>4 - Lower River Division</t>
  </si>
  <si>
    <t>5 - Central River Division</t>
  </si>
  <si>
    <t>6 - Upper River Division</t>
  </si>
  <si>
    <t>1 - Banjul KMC</t>
  </si>
  <si>
    <t>2 - Brikama</t>
  </si>
  <si>
    <t>3 - Kerewan</t>
  </si>
  <si>
    <t>4 - Mansankonko</t>
  </si>
  <si>
    <t>5 - Janjanbureh</t>
  </si>
  <si>
    <t>6 - Basse</t>
  </si>
  <si>
    <t>Local Government Area</t>
  </si>
  <si>
    <t>* Calculations based on population figures from 1993 census</t>
  </si>
  <si>
    <t>*Figures do not include Madrassa schools</t>
  </si>
  <si>
    <t xml:space="preserve"> bvcv</t>
  </si>
  <si>
    <t>Ratio**</t>
  </si>
  <si>
    <t>** Ratios represent the number of students to the number of schools</t>
  </si>
  <si>
    <t># Schools</t>
  </si>
  <si>
    <t>Region_ID</t>
  </si>
  <si>
    <t>School_Type</t>
  </si>
  <si>
    <t>M7TO12</t>
  </si>
  <si>
    <t>F7TO12</t>
  </si>
  <si>
    <t>T7TO12</t>
  </si>
  <si>
    <t>P7-12M</t>
  </si>
  <si>
    <t>P7-12F</t>
  </si>
  <si>
    <t>P7-12T</t>
  </si>
  <si>
    <t>Banjul/KMC</t>
  </si>
  <si>
    <t>LBS</t>
  </si>
  <si>
    <t>WD</t>
  </si>
  <si>
    <t>NBD</t>
  </si>
  <si>
    <t>LRD</t>
  </si>
  <si>
    <t>CRD</t>
  </si>
  <si>
    <t>URD</t>
  </si>
  <si>
    <t>M13TO15</t>
  </si>
  <si>
    <t>F13TO15</t>
  </si>
  <si>
    <t>P13-15M</t>
  </si>
  <si>
    <t>P13-15F</t>
  </si>
  <si>
    <t>P13-15T</t>
  </si>
  <si>
    <t>UBS</t>
  </si>
  <si>
    <t>M16TO18</t>
  </si>
  <si>
    <t>F16TO18</t>
  </si>
  <si>
    <t>T16TO18</t>
  </si>
  <si>
    <t>P16-18M</t>
  </si>
  <si>
    <t>P16-18F</t>
  </si>
  <si>
    <t>P16-18T</t>
  </si>
  <si>
    <t>SSS</t>
  </si>
  <si>
    <t>Total:</t>
  </si>
  <si>
    <t>Basic Education</t>
  </si>
  <si>
    <t>Senior Secondary Schools (Grades 10-12)</t>
  </si>
  <si>
    <t>*Enrollment figures do not include Madrassa schools</t>
  </si>
  <si>
    <t>*** Enrollment figures include BCS Enrollment Grades 1-6</t>
  </si>
  <si>
    <t>**** Enrollment figures include BCS Enrollment Grades 7-9</t>
  </si>
  <si>
    <t>Upper Basic Schools (Grades 7-9)****</t>
  </si>
  <si>
    <t>Lower Basic Schools (Grades 1-6)***</t>
  </si>
  <si>
    <t>* Teacher to Student ratio is obtained by Total number of students divided by total number of teachers (excluding teacher trainees), not including Madrassa school students or Koranic teachers</t>
  </si>
  <si>
    <t>No. of Schools by Local Government Area (LGA)</t>
  </si>
  <si>
    <t>** Calculations based on population figures from 2003 census</t>
  </si>
  <si>
    <t>National**</t>
  </si>
  <si>
    <t>Under 7</t>
  </si>
  <si>
    <t>Over 12</t>
  </si>
  <si>
    <t xml:space="preserve">  Male</t>
  </si>
  <si>
    <t xml:space="preserve">  Female</t>
  </si>
  <si>
    <t xml:space="preserve">  Total</t>
  </si>
  <si>
    <t>Region:</t>
  </si>
  <si>
    <t>3 - NBD</t>
  </si>
  <si>
    <t>4 - LRD</t>
  </si>
  <si>
    <t>5 - CRD</t>
  </si>
  <si>
    <t>6 - URD</t>
  </si>
  <si>
    <t>National</t>
  </si>
  <si>
    <t>2 - WD</t>
  </si>
  <si>
    <t>Under 12</t>
  </si>
  <si>
    <t>Over 17</t>
  </si>
  <si>
    <t>1115:1</t>
  </si>
  <si>
    <t>650:1</t>
  </si>
  <si>
    <t>325:1</t>
  </si>
  <si>
    <t>262:1</t>
  </si>
  <si>
    <t>280:1</t>
  </si>
  <si>
    <t>259:1</t>
  </si>
  <si>
    <t>448:1</t>
  </si>
  <si>
    <t>492:1</t>
  </si>
  <si>
    <t>584:1</t>
  </si>
  <si>
    <t>332:1</t>
  </si>
  <si>
    <t>341:1</t>
  </si>
  <si>
    <t>240:1</t>
  </si>
  <si>
    <t>440:1</t>
  </si>
  <si>
    <t>724:1</t>
  </si>
  <si>
    <t>382:1</t>
  </si>
  <si>
    <t>331:1</t>
  </si>
  <si>
    <t>768:1</t>
  </si>
  <si>
    <t>514:1</t>
  </si>
  <si>
    <t>419:1</t>
  </si>
  <si>
    <t>595:1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</si>
</sst>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u val="single"/>
      <sz val="12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4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2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4" borderId="4" xfId="0" applyFont="1" applyFill="1" applyBorder="1" applyAlignment="1">
      <alignment horizontal="right"/>
    </xf>
    <xf numFmtId="0" fontId="0" fillId="3" borderId="4" xfId="0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0" borderId="0" xfId="0" applyAlignment="1">
      <alignment horizontal="right"/>
    </xf>
    <xf numFmtId="0" fontId="1" fillId="4" borderId="6" xfId="0" applyFont="1" applyFill="1" applyBorder="1" applyAlignment="1">
      <alignment horizontal="center" vertical="center" textRotation="90"/>
    </xf>
    <xf numFmtId="0" fontId="1" fillId="4" borderId="0" xfId="0" applyFont="1" applyFill="1" applyBorder="1" applyAlignment="1">
      <alignment horizontal="center" vertical="center" textRotation="90"/>
    </xf>
    <xf numFmtId="0" fontId="1" fillId="4" borderId="4" xfId="0" applyFont="1" applyFill="1" applyBorder="1" applyAlignment="1">
      <alignment horizontal="center" vertical="center" textRotation="90"/>
    </xf>
    <xf numFmtId="0" fontId="1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1" fillId="3" borderId="0" xfId="0" applyFont="1" applyFill="1" applyBorder="1" applyAlignment="1">
      <alignment horizontal="center" vertical="center" textRotation="90"/>
    </xf>
    <xf numFmtId="0" fontId="0" fillId="0" borderId="2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9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left"/>
    </xf>
    <xf numFmtId="0" fontId="0" fillId="0" borderId="8" xfId="0" applyBorder="1" applyAlignment="1">
      <alignment vertical="center"/>
    </xf>
    <xf numFmtId="0" fontId="0" fillId="0" borderId="5" xfId="0" applyBorder="1" applyAlignment="1">
      <alignment/>
    </xf>
    <xf numFmtId="0" fontId="9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4" xfId="0" applyFont="1" applyFill="1" applyBorder="1" applyAlignment="1">
      <alignment horizontal="right"/>
    </xf>
    <xf numFmtId="0" fontId="2" fillId="0" borderId="2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3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0" fillId="0" borderId="2" xfId="0" applyFill="1" applyBorder="1" applyAlignment="1">
      <alignment/>
    </xf>
    <xf numFmtId="0" fontId="13" fillId="0" borderId="4" xfId="0" applyFont="1" applyFill="1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0" fillId="3" borderId="0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Fill="1" applyBorder="1" applyAlignment="1">
      <alignment/>
    </xf>
    <xf numFmtId="10" fontId="0" fillId="0" borderId="6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9" xfId="0" applyFont="1" applyFill="1" applyBorder="1" applyAlignment="1">
      <alignment horizontal="center"/>
    </xf>
    <xf numFmtId="10" fontId="0" fillId="0" borderId="9" xfId="0" applyNumberFormat="1" applyFill="1" applyBorder="1" applyAlignment="1">
      <alignment horizontal="center"/>
    </xf>
    <xf numFmtId="10" fontId="1" fillId="0" borderId="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3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15" fillId="5" borderId="10" xfId="21" applyFont="1" applyFill="1" applyBorder="1" applyAlignment="1">
      <alignment horizontal="center"/>
      <protection/>
    </xf>
    <xf numFmtId="0" fontId="15" fillId="0" borderId="11" xfId="21" applyFont="1" applyFill="1" applyBorder="1" applyAlignment="1">
      <alignment horizontal="right" wrapText="1"/>
      <protection/>
    </xf>
    <xf numFmtId="0" fontId="15" fillId="0" borderId="11" xfId="21" applyFont="1" applyFill="1" applyBorder="1" applyAlignment="1">
      <alignment horizontal="left" wrapText="1"/>
      <protection/>
    </xf>
    <xf numFmtId="0" fontId="18" fillId="0" borderId="12" xfId="21" applyFont="1" applyFill="1" applyBorder="1" applyAlignment="1">
      <alignment horizontal="left" wrapText="1"/>
      <protection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" fillId="2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3" borderId="2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13" fillId="3" borderId="3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3" xfId="0" applyFont="1" applyBorder="1" applyAlignment="1">
      <alignment/>
    </xf>
    <xf numFmtId="0" fontId="13" fillId="3" borderId="0" xfId="0" applyFont="1" applyFill="1" applyBorder="1" applyAlignment="1">
      <alignment/>
    </xf>
    <xf numFmtId="0" fontId="13" fillId="3" borderId="0" xfId="0" applyFont="1" applyFill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1" fillId="3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textRotation="90"/>
    </xf>
    <xf numFmtId="0" fontId="1" fillId="2" borderId="7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nrol Detai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10</xdr:col>
      <xdr:colOff>9525</xdr:colOff>
      <xdr:row>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57150"/>
          <a:ext cx="52578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sng" baseline="0">
              <a:latin typeface="Arial"/>
              <a:ea typeface="Arial"/>
              <a:cs typeface="Arial"/>
            </a:rPr>
            <a:t>Table 1: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(1999-2000) Enrollment By Region*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17</xdr:col>
      <xdr:colOff>38100</xdr:colOff>
      <xdr:row>1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38100"/>
          <a:ext cx="72866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sng" baseline="0">
              <a:latin typeface="Arial"/>
              <a:ea typeface="Arial"/>
              <a:cs typeface="Arial"/>
            </a:rPr>
            <a:t>Table 2: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(1999-2000) Comparison of Student Enrolment &amp; Number of Teachers by Area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8</xdr:col>
      <xdr:colOff>0</xdr:colOff>
      <xdr:row>1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47625"/>
          <a:ext cx="50673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sng" baseline="0">
              <a:latin typeface="Arial"/>
              <a:ea typeface="Arial"/>
              <a:cs typeface="Arial"/>
            </a:rPr>
            <a:t>Table 3: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(1999-2000) Number of Schools by Local Government Area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5</xdr:col>
      <xdr:colOff>95250</xdr:colOff>
      <xdr:row>1</xdr:row>
      <xdr:rowOff>571500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5725" y="76200"/>
          <a:ext cx="352425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sng" baseline="0">
              <a:latin typeface="Arial"/>
              <a:ea typeface="Arial"/>
              <a:cs typeface="Arial"/>
            </a:rPr>
            <a:t>Table 4: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
(1999-2000) Gross Enrollment Ratio 
by Local Government Area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5</xdr:col>
      <xdr:colOff>95250</xdr:colOff>
      <xdr:row>1</xdr:row>
      <xdr:rowOff>571500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76200"/>
          <a:ext cx="352425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sng" baseline="0">
              <a:latin typeface="Arial"/>
              <a:ea typeface="Arial"/>
              <a:cs typeface="Arial"/>
            </a:rPr>
            <a:t>Table 5: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
(1999-2000) Net Enrollment Ratio 
by Local Government Area*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8</xdr:col>
      <xdr:colOff>390525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57150"/>
          <a:ext cx="53435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(1999-2000) Enrollment By Age*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2">
      <selection activeCell="Q18" sqref="Q18"/>
    </sheetView>
  </sheetViews>
  <sheetFormatPr defaultColWidth="9.140625" defaultRowHeight="12.75"/>
  <cols>
    <col min="1" max="1" width="1.28515625" style="0" customWidth="1"/>
    <col min="2" max="2" width="24.7109375" style="0" customWidth="1"/>
    <col min="3" max="5" width="10.7109375" style="59" customWidth="1"/>
    <col min="6" max="6" width="1.28515625" style="0" customWidth="1"/>
    <col min="7" max="7" width="9.7109375" style="11" bestFit="1" customWidth="1"/>
    <col min="8" max="8" width="1.28515625" style="0" customWidth="1"/>
    <col min="9" max="9" width="7.140625" style="59" bestFit="1" customWidth="1"/>
    <col min="10" max="10" width="1.28515625" style="0" customWidth="1"/>
    <col min="11" max="11" width="10.8515625" style="0" bestFit="1" customWidth="1"/>
  </cols>
  <sheetData>
    <row r="1" spans="1:9" ht="15.75">
      <c r="A1" s="1"/>
      <c r="B1" s="1"/>
      <c r="C1" s="85"/>
      <c r="D1" s="85"/>
      <c r="E1" s="85"/>
      <c r="G1" s="111"/>
      <c r="I1" s="85"/>
    </row>
    <row r="2" spans="1:9" ht="15.75">
      <c r="A2" s="13"/>
      <c r="B2" s="13"/>
      <c r="C2" s="85"/>
      <c r="D2" s="85"/>
      <c r="E2" s="85"/>
      <c r="G2" s="111"/>
      <c r="I2" s="85"/>
    </row>
    <row r="3" spans="1:9" ht="15.75">
      <c r="A3" s="13"/>
      <c r="B3" s="13"/>
      <c r="C3" s="85"/>
      <c r="D3" s="85"/>
      <c r="E3" s="85"/>
      <c r="G3" s="111"/>
      <c r="I3" s="85"/>
    </row>
    <row r="4" spans="1:11" ht="15.75" customHeight="1">
      <c r="A4" s="148" t="s">
        <v>85</v>
      </c>
      <c r="B4" s="149"/>
      <c r="C4" s="149"/>
      <c r="D4" s="149"/>
      <c r="E4" s="149"/>
      <c r="F4" s="149"/>
      <c r="G4" s="149"/>
      <c r="H4" s="149"/>
      <c r="I4" s="149"/>
      <c r="J4" s="150"/>
      <c r="K4" s="3"/>
    </row>
    <row r="5" spans="1:10" s="22" customFormat="1" ht="15.75" customHeight="1">
      <c r="A5" s="28"/>
      <c r="B5" s="14" t="s">
        <v>43</v>
      </c>
      <c r="C5" s="15" t="s">
        <v>1</v>
      </c>
      <c r="D5" s="15" t="s">
        <v>2</v>
      </c>
      <c r="E5" s="15" t="s">
        <v>0</v>
      </c>
      <c r="F5" s="102"/>
      <c r="G5" s="15" t="s">
        <v>49</v>
      </c>
      <c r="H5" s="102"/>
      <c r="I5" s="15" t="s">
        <v>47</v>
      </c>
      <c r="J5" s="83"/>
    </row>
    <row r="6" spans="1:10" s="22" customFormat="1" ht="15.75" customHeight="1">
      <c r="A6" s="28"/>
      <c r="B6" s="79" t="s">
        <v>37</v>
      </c>
      <c r="C6" s="17">
        <v>19960</v>
      </c>
      <c r="D6" s="17">
        <v>20157</v>
      </c>
      <c r="E6" s="17">
        <f aca="true" t="shared" si="0" ref="E6:E11">SUM(C6:D6)</f>
        <v>40117</v>
      </c>
      <c r="F6" s="115"/>
      <c r="G6" s="17">
        <f>'Num Schools'!C7</f>
        <v>36</v>
      </c>
      <c r="H6" s="115"/>
      <c r="I6" s="17" t="s">
        <v>104</v>
      </c>
      <c r="J6" s="80"/>
    </row>
    <row r="7" spans="1:10" s="22" customFormat="1" ht="15.75" customHeight="1">
      <c r="A7" s="28"/>
      <c r="B7" s="16" t="s">
        <v>38</v>
      </c>
      <c r="C7" s="98">
        <v>25371</v>
      </c>
      <c r="D7" s="98">
        <v>22033</v>
      </c>
      <c r="E7" s="98">
        <f t="shared" si="0"/>
        <v>47404</v>
      </c>
      <c r="F7" s="117"/>
      <c r="G7" s="98">
        <f>'Num Schools'!C8</f>
        <v>73</v>
      </c>
      <c r="H7" s="117"/>
      <c r="I7" s="98" t="s">
        <v>105</v>
      </c>
      <c r="J7" s="80"/>
    </row>
    <row r="8" spans="1:10" s="22" customFormat="1" ht="15.75" customHeight="1">
      <c r="A8" s="28"/>
      <c r="B8" s="79" t="s">
        <v>39</v>
      </c>
      <c r="C8" s="17">
        <v>11834</v>
      </c>
      <c r="D8" s="17">
        <v>8930</v>
      </c>
      <c r="E8" s="17">
        <f t="shared" si="0"/>
        <v>20764</v>
      </c>
      <c r="F8" s="115"/>
      <c r="G8" s="17">
        <f>'Num Schools'!C9</f>
        <v>64</v>
      </c>
      <c r="H8" s="115"/>
      <c r="I8" s="17" t="s">
        <v>106</v>
      </c>
      <c r="J8" s="80"/>
    </row>
    <row r="9" spans="1:10" s="22" customFormat="1" ht="15.75" customHeight="1">
      <c r="A9" s="28"/>
      <c r="B9" s="16" t="s">
        <v>40</v>
      </c>
      <c r="C9" s="98">
        <v>5816</v>
      </c>
      <c r="D9" s="98">
        <v>4661</v>
      </c>
      <c r="E9" s="98">
        <f t="shared" si="0"/>
        <v>10477</v>
      </c>
      <c r="F9" s="117"/>
      <c r="G9" s="98">
        <f>'Num Schools'!C10</f>
        <v>40</v>
      </c>
      <c r="H9" s="117"/>
      <c r="I9" s="98" t="s">
        <v>107</v>
      </c>
      <c r="J9" s="80"/>
    </row>
    <row r="10" spans="1:10" s="22" customFormat="1" ht="15.75" customHeight="1">
      <c r="A10" s="28"/>
      <c r="B10" s="79" t="s">
        <v>41</v>
      </c>
      <c r="C10" s="17">
        <v>10391</v>
      </c>
      <c r="D10" s="17">
        <v>9198</v>
      </c>
      <c r="E10" s="17">
        <f t="shared" si="0"/>
        <v>19589</v>
      </c>
      <c r="F10" s="115"/>
      <c r="G10" s="17">
        <f>'Num Schools'!C11</f>
        <v>70</v>
      </c>
      <c r="H10" s="115"/>
      <c r="I10" s="17" t="s">
        <v>108</v>
      </c>
      <c r="J10" s="80"/>
    </row>
    <row r="11" spans="1:10" s="22" customFormat="1" ht="15.75" customHeight="1">
      <c r="A11" s="28"/>
      <c r="B11" s="16" t="s">
        <v>42</v>
      </c>
      <c r="C11" s="99">
        <v>9262</v>
      </c>
      <c r="D11" s="99">
        <v>7051</v>
      </c>
      <c r="E11" s="99">
        <f t="shared" si="0"/>
        <v>16313</v>
      </c>
      <c r="F11" s="117"/>
      <c r="G11" s="99">
        <f>'Num Schools'!C12</f>
        <v>63</v>
      </c>
      <c r="H11" s="117"/>
      <c r="I11" s="99" t="s">
        <v>109</v>
      </c>
      <c r="J11" s="80"/>
    </row>
    <row r="12" spans="1:10" s="22" customFormat="1" ht="15.75" customHeight="1">
      <c r="A12" s="81"/>
      <c r="B12" s="82" t="s">
        <v>10</v>
      </c>
      <c r="C12" s="112">
        <f>SUM(C6:C11)</f>
        <v>82634</v>
      </c>
      <c r="D12" s="112">
        <f>SUM(D6:D11)</f>
        <v>72030</v>
      </c>
      <c r="E12" s="112">
        <f>SUM(E6:E11)</f>
        <v>154664</v>
      </c>
      <c r="F12" s="116"/>
      <c r="G12" s="37">
        <f>SUM(G6:G11)</f>
        <v>346</v>
      </c>
      <c r="H12" s="116"/>
      <c r="I12" s="112" t="s">
        <v>110</v>
      </c>
      <c r="J12" s="86"/>
    </row>
    <row r="13" spans="1:10" s="22" customFormat="1" ht="15.75" customHeight="1">
      <c r="A13" s="20"/>
      <c r="B13" s="50"/>
      <c r="C13" s="17"/>
      <c r="D13" s="17"/>
      <c r="E13" s="17"/>
      <c r="F13" s="102"/>
      <c r="G13" s="21"/>
      <c r="H13" s="102"/>
      <c r="I13" s="17"/>
      <c r="J13" s="102"/>
    </row>
    <row r="14" spans="1:10" s="22" customFormat="1" ht="15.75" customHeight="1">
      <c r="A14" s="151" t="s">
        <v>84</v>
      </c>
      <c r="B14" s="152"/>
      <c r="C14" s="152"/>
      <c r="D14" s="152"/>
      <c r="E14" s="152"/>
      <c r="F14" s="152"/>
      <c r="G14" s="152"/>
      <c r="H14" s="152"/>
      <c r="I14" s="152"/>
      <c r="J14" s="153"/>
    </row>
    <row r="15" spans="1:10" s="22" customFormat="1" ht="15.75" customHeight="1">
      <c r="A15" s="28"/>
      <c r="B15" s="14" t="s">
        <v>43</v>
      </c>
      <c r="C15" s="15" t="s">
        <v>1</v>
      </c>
      <c r="D15" s="15" t="s">
        <v>2</v>
      </c>
      <c r="E15" s="15" t="s">
        <v>0</v>
      </c>
      <c r="F15" s="102"/>
      <c r="G15" s="15" t="s">
        <v>49</v>
      </c>
      <c r="H15" s="102"/>
      <c r="I15" s="15" t="s">
        <v>47</v>
      </c>
      <c r="J15" s="83"/>
    </row>
    <row r="16" spans="1:10" s="22" customFormat="1" ht="15.75" customHeight="1">
      <c r="A16" s="28"/>
      <c r="B16" s="79" t="s">
        <v>37</v>
      </c>
      <c r="C16" s="17">
        <v>7500</v>
      </c>
      <c r="D16" s="17">
        <v>6751</v>
      </c>
      <c r="E16" s="17">
        <f aca="true" t="shared" si="1" ref="E16:E21">SUM(C16:D16)</f>
        <v>14251</v>
      </c>
      <c r="F16" s="79"/>
      <c r="G16" s="17">
        <f>'Num Schools'!D7</f>
        <v>29</v>
      </c>
      <c r="H16" s="79"/>
      <c r="I16" s="17" t="s">
        <v>111</v>
      </c>
      <c r="J16" s="87"/>
    </row>
    <row r="17" spans="1:10" s="22" customFormat="1" ht="15.75" customHeight="1">
      <c r="A17" s="28"/>
      <c r="B17" s="16" t="s">
        <v>38</v>
      </c>
      <c r="C17" s="98">
        <v>7217</v>
      </c>
      <c r="D17" s="98">
        <v>5036</v>
      </c>
      <c r="E17" s="98">
        <f t="shared" si="1"/>
        <v>12253</v>
      </c>
      <c r="F17" s="16"/>
      <c r="G17" s="98">
        <f>'Num Schools'!D8</f>
        <v>21</v>
      </c>
      <c r="H17" s="16"/>
      <c r="I17" s="98" t="s">
        <v>112</v>
      </c>
      <c r="J17" s="87"/>
    </row>
    <row r="18" spans="1:10" s="22" customFormat="1" ht="15.75" customHeight="1">
      <c r="A18" s="28"/>
      <c r="B18" s="79" t="s">
        <v>39</v>
      </c>
      <c r="C18" s="17">
        <v>2989</v>
      </c>
      <c r="D18" s="17">
        <v>1653</v>
      </c>
      <c r="E18" s="17">
        <f t="shared" si="1"/>
        <v>4642</v>
      </c>
      <c r="F18" s="79"/>
      <c r="G18" s="17">
        <f>'Num Schools'!D9</f>
        <v>14</v>
      </c>
      <c r="H18" s="79"/>
      <c r="I18" s="17" t="s">
        <v>113</v>
      </c>
      <c r="J18" s="87"/>
    </row>
    <row r="19" spans="1:10" s="22" customFormat="1" ht="15.75" customHeight="1">
      <c r="A19" s="28"/>
      <c r="B19" s="16" t="s">
        <v>40</v>
      </c>
      <c r="C19" s="98">
        <v>1155</v>
      </c>
      <c r="D19" s="98">
        <v>548</v>
      </c>
      <c r="E19" s="98">
        <f t="shared" si="1"/>
        <v>1703</v>
      </c>
      <c r="F19" s="16"/>
      <c r="G19" s="98">
        <f>'Num Schools'!D10</f>
        <v>5</v>
      </c>
      <c r="H19" s="16"/>
      <c r="I19" s="98" t="s">
        <v>114</v>
      </c>
      <c r="J19" s="87"/>
    </row>
    <row r="20" spans="1:10" s="22" customFormat="1" ht="15.75" customHeight="1">
      <c r="A20" s="28"/>
      <c r="B20" s="79" t="s">
        <v>41</v>
      </c>
      <c r="C20" s="17">
        <v>2033</v>
      </c>
      <c r="D20" s="17">
        <v>1033</v>
      </c>
      <c r="E20" s="17">
        <f t="shared" si="1"/>
        <v>3066</v>
      </c>
      <c r="F20" s="79"/>
      <c r="G20" s="17">
        <f>'Num Schools'!D11</f>
        <v>9</v>
      </c>
      <c r="H20" s="79"/>
      <c r="I20" s="17" t="s">
        <v>114</v>
      </c>
      <c r="J20" s="87"/>
    </row>
    <row r="21" spans="1:10" s="22" customFormat="1" ht="15.75" customHeight="1">
      <c r="A21" s="28"/>
      <c r="B21" s="16" t="s">
        <v>42</v>
      </c>
      <c r="C21" s="99">
        <v>1331</v>
      </c>
      <c r="D21" s="99">
        <v>585</v>
      </c>
      <c r="E21" s="99">
        <f t="shared" si="1"/>
        <v>1916</v>
      </c>
      <c r="F21" s="16"/>
      <c r="G21" s="99">
        <f>'Num Schools'!D12</f>
        <v>8</v>
      </c>
      <c r="H21" s="16"/>
      <c r="I21" s="99" t="s">
        <v>115</v>
      </c>
      <c r="J21" s="87"/>
    </row>
    <row r="22" spans="1:10" s="22" customFormat="1" ht="15.75" customHeight="1">
      <c r="A22" s="88"/>
      <c r="B22" s="82" t="s">
        <v>10</v>
      </c>
      <c r="C22" s="112">
        <f>SUM(C16:C21)</f>
        <v>22225</v>
      </c>
      <c r="D22" s="112">
        <f>SUM(D16:D21)</f>
        <v>15606</v>
      </c>
      <c r="E22" s="112">
        <f>SUM(E16:E21)</f>
        <v>37831</v>
      </c>
      <c r="F22" s="119"/>
      <c r="G22" s="37">
        <f>SUM(G16:G21)</f>
        <v>86</v>
      </c>
      <c r="H22" s="119"/>
      <c r="I22" s="112" t="s">
        <v>116</v>
      </c>
      <c r="J22" s="89"/>
    </row>
    <row r="23" spans="1:10" s="22" customFormat="1" ht="15.75" customHeight="1">
      <c r="A23" s="44"/>
      <c r="B23" s="50"/>
      <c r="C23" s="17"/>
      <c r="D23" s="17"/>
      <c r="E23" s="17"/>
      <c r="F23" s="79"/>
      <c r="G23" s="21"/>
      <c r="H23" s="79"/>
      <c r="I23" s="17"/>
      <c r="J23" s="79"/>
    </row>
    <row r="24" spans="1:10" s="22" customFormat="1" ht="15.75" customHeight="1">
      <c r="A24" s="151" t="s">
        <v>80</v>
      </c>
      <c r="B24" s="152"/>
      <c r="C24" s="152"/>
      <c r="D24" s="152"/>
      <c r="E24" s="152"/>
      <c r="F24" s="152"/>
      <c r="G24" s="152"/>
      <c r="H24" s="152"/>
      <c r="I24" s="152"/>
      <c r="J24" s="153"/>
    </row>
    <row r="25" spans="1:10" s="22" customFormat="1" ht="15.75" customHeight="1">
      <c r="A25" s="28"/>
      <c r="B25" s="14" t="s">
        <v>43</v>
      </c>
      <c r="C25" s="15" t="s">
        <v>1</v>
      </c>
      <c r="D25" s="15" t="s">
        <v>2</v>
      </c>
      <c r="E25" s="15" t="s">
        <v>0</v>
      </c>
      <c r="F25" s="102"/>
      <c r="G25" s="15" t="s">
        <v>49</v>
      </c>
      <c r="H25" s="102"/>
      <c r="I25" s="15" t="s">
        <v>47</v>
      </c>
      <c r="J25" s="83"/>
    </row>
    <row r="26" spans="1:10" s="22" customFormat="1" ht="15.75" customHeight="1">
      <c r="A26" s="28"/>
      <c r="B26" s="79" t="s">
        <v>37</v>
      </c>
      <c r="C26" s="17">
        <v>5938</v>
      </c>
      <c r="D26" s="17">
        <v>4187</v>
      </c>
      <c r="E26" s="17">
        <f aca="true" t="shared" si="2" ref="E26:E31">SUM(C26:D26)</f>
        <v>10125</v>
      </c>
      <c r="F26" s="25"/>
      <c r="G26" s="17">
        <f>'Num Schools'!E7</f>
        <v>14</v>
      </c>
      <c r="H26" s="25"/>
      <c r="I26" s="17" t="s">
        <v>117</v>
      </c>
      <c r="J26" s="90"/>
    </row>
    <row r="27" spans="1:10" s="22" customFormat="1" ht="15.75" customHeight="1">
      <c r="A27" s="28"/>
      <c r="B27" s="16" t="s">
        <v>38</v>
      </c>
      <c r="C27" s="98">
        <v>970</v>
      </c>
      <c r="D27" s="98">
        <v>557</v>
      </c>
      <c r="E27" s="98">
        <f t="shared" si="2"/>
        <v>1527</v>
      </c>
      <c r="F27" s="118"/>
      <c r="G27" s="98">
        <f>'Num Schools'!E8</f>
        <v>4</v>
      </c>
      <c r="H27" s="118"/>
      <c r="I27" s="98" t="s">
        <v>118</v>
      </c>
      <c r="J27" s="90"/>
    </row>
    <row r="28" spans="1:10" s="22" customFormat="1" ht="15.75" customHeight="1">
      <c r="A28" s="28"/>
      <c r="B28" s="79" t="s">
        <v>39</v>
      </c>
      <c r="C28" s="17">
        <v>742</v>
      </c>
      <c r="D28" s="17">
        <v>249</v>
      </c>
      <c r="E28" s="17">
        <f t="shared" si="2"/>
        <v>991</v>
      </c>
      <c r="F28" s="25"/>
      <c r="G28" s="17">
        <f>'Num Schools'!E9</f>
        <v>3</v>
      </c>
      <c r="H28" s="25"/>
      <c r="I28" s="17" t="s">
        <v>119</v>
      </c>
      <c r="J28" s="90"/>
    </row>
    <row r="29" spans="1:10" s="22" customFormat="1" ht="15.75" customHeight="1">
      <c r="A29" s="28"/>
      <c r="B29" s="16" t="s">
        <v>40</v>
      </c>
      <c r="C29" s="98">
        <v>577</v>
      </c>
      <c r="D29" s="98">
        <v>191</v>
      </c>
      <c r="E29" s="98">
        <f t="shared" si="2"/>
        <v>768</v>
      </c>
      <c r="F29" s="118"/>
      <c r="G29" s="98">
        <f>'Num Schools'!E10</f>
        <v>1</v>
      </c>
      <c r="H29" s="118"/>
      <c r="I29" s="98" t="s">
        <v>120</v>
      </c>
      <c r="J29" s="90"/>
    </row>
    <row r="30" spans="1:10" s="22" customFormat="1" ht="15.75" customHeight="1">
      <c r="A30" s="28"/>
      <c r="B30" s="79" t="s">
        <v>41</v>
      </c>
      <c r="C30" s="17">
        <v>789</v>
      </c>
      <c r="D30" s="17">
        <v>238</v>
      </c>
      <c r="E30" s="17">
        <f t="shared" si="2"/>
        <v>1027</v>
      </c>
      <c r="F30" s="25"/>
      <c r="G30" s="17">
        <f>'Num Schools'!E11</f>
        <v>2</v>
      </c>
      <c r="H30" s="25"/>
      <c r="I30" s="17" t="s">
        <v>121</v>
      </c>
      <c r="J30" s="90"/>
    </row>
    <row r="31" spans="1:10" s="22" customFormat="1" ht="15.75" customHeight="1">
      <c r="A31" s="28"/>
      <c r="B31" s="16" t="s">
        <v>42</v>
      </c>
      <c r="C31" s="99">
        <v>281</v>
      </c>
      <c r="D31" s="99">
        <v>138</v>
      </c>
      <c r="E31" s="99">
        <f t="shared" si="2"/>
        <v>419</v>
      </c>
      <c r="F31" s="118"/>
      <c r="G31" s="99">
        <f>'Num Schools'!E12</f>
        <v>1</v>
      </c>
      <c r="H31" s="118"/>
      <c r="I31" s="99" t="s">
        <v>122</v>
      </c>
      <c r="J31" s="90"/>
    </row>
    <row r="32" spans="1:10" s="22" customFormat="1" ht="15.75" customHeight="1">
      <c r="A32" s="93"/>
      <c r="B32" s="91" t="s">
        <v>10</v>
      </c>
      <c r="C32" s="112">
        <f>SUM(C26:C31)</f>
        <v>9297</v>
      </c>
      <c r="D32" s="112">
        <f>SUM(D26:D31)</f>
        <v>5560</v>
      </c>
      <c r="E32" s="112">
        <f>SUM(E26:E31)</f>
        <v>14857</v>
      </c>
      <c r="F32" s="120"/>
      <c r="G32" s="112">
        <f>SUM(G26:G31)</f>
        <v>25</v>
      </c>
      <c r="H32" s="120"/>
      <c r="I32" s="112" t="s">
        <v>123</v>
      </c>
      <c r="J32" s="92"/>
    </row>
    <row r="33" spans="1:11" s="22" customFormat="1" ht="15.75" customHeight="1">
      <c r="A33" s="94"/>
      <c r="B33" s="94"/>
      <c r="C33" s="95"/>
      <c r="D33" s="95"/>
      <c r="E33" s="95"/>
      <c r="F33" s="25"/>
      <c r="G33" s="113"/>
      <c r="H33" s="25"/>
      <c r="I33" s="95"/>
      <c r="J33" s="25"/>
      <c r="K33" s="25"/>
    </row>
    <row r="34" spans="1:9" s="22" customFormat="1" ht="15">
      <c r="A34" s="96"/>
      <c r="B34" s="127" t="s">
        <v>81</v>
      </c>
      <c r="C34" s="97"/>
      <c r="D34" s="97"/>
      <c r="E34" s="97"/>
      <c r="G34" s="27"/>
      <c r="I34" s="97"/>
    </row>
    <row r="35" spans="1:9" ht="15">
      <c r="A35" s="12"/>
      <c r="B35" s="121" t="s">
        <v>48</v>
      </c>
      <c r="C35" s="85"/>
      <c r="D35" s="85"/>
      <c r="E35" s="85"/>
      <c r="G35" s="114"/>
      <c r="I35" s="85"/>
    </row>
    <row r="36" spans="1:9" ht="15">
      <c r="A36" s="12"/>
      <c r="B36" t="s">
        <v>82</v>
      </c>
      <c r="C36" s="85"/>
      <c r="D36" s="85"/>
      <c r="E36" s="85"/>
      <c r="G36" s="114"/>
      <c r="I36" s="85"/>
    </row>
    <row r="37" spans="1:9" ht="15">
      <c r="A37" s="12"/>
      <c r="B37" t="s">
        <v>83</v>
      </c>
      <c r="C37" s="85"/>
      <c r="D37" s="85"/>
      <c r="E37" s="85"/>
      <c r="G37" s="114"/>
      <c r="I37" s="85"/>
    </row>
    <row r="38" spans="1:9" ht="15">
      <c r="A38" s="12"/>
      <c r="B38" s="12"/>
      <c r="C38" s="85"/>
      <c r="D38" s="85"/>
      <c r="E38" s="85"/>
      <c r="G38" s="114"/>
      <c r="I38" s="85"/>
    </row>
    <row r="39" spans="1:9" ht="15">
      <c r="A39" s="12"/>
      <c r="B39" s="12"/>
      <c r="C39" s="85"/>
      <c r="D39" s="85"/>
      <c r="E39" s="85"/>
      <c r="G39" s="114"/>
      <c r="I39" s="85"/>
    </row>
    <row r="40" spans="1:9" ht="15">
      <c r="A40" s="12"/>
      <c r="B40" s="12"/>
      <c r="C40" s="85"/>
      <c r="D40" s="85"/>
      <c r="E40" s="85"/>
      <c r="G40" s="114"/>
      <c r="I40" s="85"/>
    </row>
    <row r="41" spans="1:9" ht="15">
      <c r="A41" s="12"/>
      <c r="B41" s="12"/>
      <c r="C41" s="85"/>
      <c r="D41" s="85"/>
      <c r="E41" s="85"/>
      <c r="G41" s="114"/>
      <c r="I41" s="85"/>
    </row>
    <row r="42" spans="1:9" ht="15">
      <c r="A42" s="12"/>
      <c r="B42" s="12"/>
      <c r="C42" s="85"/>
      <c r="D42" s="85"/>
      <c r="E42" s="85"/>
      <c r="G42" s="114"/>
      <c r="I42" s="85"/>
    </row>
  </sheetData>
  <mergeCells count="3">
    <mergeCell ref="A4:J4"/>
    <mergeCell ref="A14:J14"/>
    <mergeCell ref="A24:J24"/>
  </mergeCells>
  <printOptions horizontalCentered="1"/>
  <pageMargins left="0.75" right="0.75" top="0.99" bottom="1" header="0.5" footer="0.5"/>
  <pageSetup horizontalDpi="300" verticalDpi="300" orientation="portrait" paperSize="9" r:id="rId2"/>
  <headerFooter alignWithMargins="0">
    <oddHeader>&amp;LDepartment of State for Education&amp;RStatistical Abstract</oddHeader>
    <oddFooter>&amp;CPublished November 2005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="70" zoomScaleNormal="70" workbookViewId="0" topLeftCell="A1">
      <selection activeCell="U14" sqref="U14"/>
    </sheetView>
  </sheetViews>
  <sheetFormatPr defaultColWidth="9.140625" defaultRowHeight="12.75"/>
  <cols>
    <col min="1" max="1" width="4.140625" style="0" customWidth="1"/>
    <col min="2" max="2" width="0.71875" style="57" customWidth="1"/>
    <col min="3" max="3" width="7.421875" style="0" customWidth="1"/>
    <col min="4" max="4" width="0.71875" style="57" customWidth="1"/>
    <col min="5" max="5" width="8.7109375" style="0" customWidth="1"/>
    <col min="6" max="6" width="1.1484375" style="0" customWidth="1"/>
    <col min="7" max="7" width="9.7109375" style="0" customWidth="1"/>
    <col min="8" max="8" width="10.140625" style="0" customWidth="1"/>
    <col min="9" max="9" width="9.7109375" style="0" customWidth="1"/>
    <col min="10" max="10" width="1.1484375" style="0" customWidth="1"/>
    <col min="11" max="11" width="8.00390625" style="0" customWidth="1"/>
    <col min="12" max="14" width="7.7109375" style="0" customWidth="1"/>
    <col min="15" max="15" width="8.28125" style="0" customWidth="1"/>
    <col min="16" max="16" width="1.1484375" style="0" customWidth="1"/>
    <col min="17" max="17" width="15.140625" style="0" customWidth="1"/>
    <col min="18" max="18" width="0.71875" style="0" customWidth="1"/>
    <col min="19" max="19" width="0" style="0" hidden="1" customWidth="1"/>
    <col min="20" max="20" width="7.7109375" style="0" customWidth="1"/>
  </cols>
  <sheetData>
    <row r="1" spans="3:16" ht="15.75">
      <c r="C1" s="2"/>
      <c r="E1" s="1"/>
      <c r="F1" s="1"/>
      <c r="G1" s="1"/>
      <c r="H1" s="1"/>
      <c r="I1" s="1"/>
      <c r="J1" s="1"/>
      <c r="K1" s="1"/>
      <c r="P1" s="1"/>
    </row>
    <row r="2" spans="3:16" ht="15.75">
      <c r="C2" s="2"/>
      <c r="E2" s="1"/>
      <c r="F2" s="1"/>
      <c r="G2" s="1"/>
      <c r="H2" s="1"/>
      <c r="I2" s="1"/>
      <c r="J2" s="1"/>
      <c r="K2" s="1"/>
      <c r="P2" s="1"/>
    </row>
    <row r="3" ht="3" customHeight="1"/>
    <row r="4" spans="3:18" ht="12.75" customHeight="1">
      <c r="C4" s="23"/>
      <c r="E4" s="15" t="s">
        <v>18</v>
      </c>
      <c r="F4" s="51"/>
      <c r="G4" s="155" t="s">
        <v>29</v>
      </c>
      <c r="H4" s="155"/>
      <c r="I4" s="155"/>
      <c r="J4" s="23"/>
      <c r="K4" s="155" t="s">
        <v>30</v>
      </c>
      <c r="L4" s="155"/>
      <c r="M4" s="155"/>
      <c r="N4" s="155"/>
      <c r="O4" s="155"/>
      <c r="P4" s="51"/>
      <c r="Q4" s="15" t="s">
        <v>19</v>
      </c>
      <c r="R4" s="3"/>
    </row>
    <row r="5" spans="2:18" s="11" customFormat="1" ht="15.75" customHeight="1">
      <c r="B5" s="58"/>
      <c r="C5" s="15" t="s">
        <v>3</v>
      </c>
      <c r="D5" s="58"/>
      <c r="E5" s="39" t="s">
        <v>15</v>
      </c>
      <c r="F5" s="51"/>
      <c r="G5" s="15" t="s">
        <v>1</v>
      </c>
      <c r="H5" s="15" t="s">
        <v>2</v>
      </c>
      <c r="I5" s="15" t="s">
        <v>0</v>
      </c>
      <c r="J5" s="51"/>
      <c r="K5" s="15" t="s">
        <v>4</v>
      </c>
      <c r="L5" s="15" t="s">
        <v>5</v>
      </c>
      <c r="M5" s="15" t="s">
        <v>16</v>
      </c>
      <c r="N5" s="15" t="s">
        <v>17</v>
      </c>
      <c r="O5" s="15" t="s">
        <v>0</v>
      </c>
      <c r="P5" s="51"/>
      <c r="Q5" s="39" t="s">
        <v>20</v>
      </c>
      <c r="R5" s="27"/>
    </row>
    <row r="6" spans="2:18" s="22" customFormat="1" ht="7.5" customHeight="1">
      <c r="B6" s="57"/>
      <c r="C6" s="21"/>
      <c r="D6" s="57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5"/>
    </row>
    <row r="7" spans="1:19" ht="15.75" customHeight="1">
      <c r="A7" s="156" t="s">
        <v>12</v>
      </c>
      <c r="B7" s="60"/>
      <c r="C7" s="53">
        <v>1</v>
      </c>
      <c r="D7" s="60"/>
      <c r="E7" s="35">
        <f>'Num Schools'!C7</f>
        <v>36</v>
      </c>
      <c r="F7" s="36"/>
      <c r="G7" s="36">
        <f>'Enrol LGA'!C6</f>
        <v>19960</v>
      </c>
      <c r="H7" s="36">
        <f>'Enrol LGA'!D6</f>
        <v>20157</v>
      </c>
      <c r="I7" s="36">
        <f>SUM(G7:H7)</f>
        <v>40117</v>
      </c>
      <c r="J7" s="36"/>
      <c r="K7" s="36">
        <v>930</v>
      </c>
      <c r="L7" s="36">
        <v>40</v>
      </c>
      <c r="M7" s="36">
        <v>55</v>
      </c>
      <c r="N7" s="36">
        <v>11</v>
      </c>
      <c r="O7" s="36">
        <f aca="true" t="shared" si="0" ref="O7:O12">SUM(K7:N7)</f>
        <v>1036</v>
      </c>
      <c r="P7" s="36"/>
      <c r="Q7" s="103" t="str">
        <f>CONCATENATE(S7,":1")</f>
        <v>39:1</v>
      </c>
      <c r="R7" s="4"/>
      <c r="S7">
        <f aca="true" t="shared" si="1" ref="S7:S13">ROUNDUP(I7/O7,0)</f>
        <v>39</v>
      </c>
    </row>
    <row r="8" spans="1:19" ht="15.75" customHeight="1">
      <c r="A8" s="157"/>
      <c r="B8" s="61"/>
      <c r="C8" s="33">
        <v>2</v>
      </c>
      <c r="D8" s="65"/>
      <c r="E8" s="33">
        <f>'Num Schools'!C8</f>
        <v>73</v>
      </c>
      <c r="F8" s="33"/>
      <c r="G8" s="33">
        <f>'Enrol LGA'!C7</f>
        <v>25371</v>
      </c>
      <c r="H8" s="33">
        <f>'Enrol LGA'!D7</f>
        <v>22033</v>
      </c>
      <c r="I8" s="33">
        <f aca="true" t="shared" si="2" ref="I8:I13">SUM(G8:H8)</f>
        <v>47404</v>
      </c>
      <c r="J8" s="33"/>
      <c r="K8" s="33">
        <v>1051</v>
      </c>
      <c r="L8" s="33">
        <v>199</v>
      </c>
      <c r="M8" s="33">
        <v>82</v>
      </c>
      <c r="N8" s="33">
        <v>37</v>
      </c>
      <c r="O8" s="33">
        <f t="shared" si="0"/>
        <v>1369</v>
      </c>
      <c r="P8" s="33"/>
      <c r="Q8" s="105" t="str">
        <f aca="true" t="shared" si="3" ref="Q8:Q29">CONCATENATE(S8,":1")</f>
        <v>35:1</v>
      </c>
      <c r="R8" s="18"/>
      <c r="S8">
        <f t="shared" si="1"/>
        <v>35</v>
      </c>
    </row>
    <row r="9" spans="1:19" ht="15.75" customHeight="1">
      <c r="A9" s="157"/>
      <c r="B9" s="61"/>
      <c r="C9" s="54">
        <v>3</v>
      </c>
      <c r="D9" s="61"/>
      <c r="E9" s="27">
        <f>'Num Schools'!C9</f>
        <v>64</v>
      </c>
      <c r="F9" s="34"/>
      <c r="G9" s="34">
        <f>'Enrol LGA'!C8</f>
        <v>11834</v>
      </c>
      <c r="H9" s="34">
        <f>'Enrol LGA'!D8</f>
        <v>8930</v>
      </c>
      <c r="I9" s="34">
        <f t="shared" si="2"/>
        <v>20764</v>
      </c>
      <c r="J9" s="34"/>
      <c r="K9" s="34">
        <v>497</v>
      </c>
      <c r="L9" s="34">
        <v>125</v>
      </c>
      <c r="M9" s="34">
        <v>47</v>
      </c>
      <c r="N9" s="34">
        <v>12</v>
      </c>
      <c r="O9" s="34">
        <f t="shared" si="0"/>
        <v>681</v>
      </c>
      <c r="P9" s="34"/>
      <c r="Q9" s="104" t="str">
        <f t="shared" si="3"/>
        <v>31:1</v>
      </c>
      <c r="R9" s="18"/>
      <c r="S9">
        <f t="shared" si="1"/>
        <v>31</v>
      </c>
    </row>
    <row r="10" spans="1:19" ht="15.75" customHeight="1">
      <c r="A10" s="157"/>
      <c r="B10" s="61"/>
      <c r="C10" s="33">
        <v>4</v>
      </c>
      <c r="D10" s="65"/>
      <c r="E10" s="33">
        <f>'Num Schools'!C10</f>
        <v>40</v>
      </c>
      <c r="F10" s="33"/>
      <c r="G10" s="33">
        <f>'Enrol LGA'!C9</f>
        <v>5816</v>
      </c>
      <c r="H10" s="33">
        <f>'Enrol LGA'!D9</f>
        <v>4661</v>
      </c>
      <c r="I10" s="33">
        <f t="shared" si="2"/>
        <v>10477</v>
      </c>
      <c r="J10" s="33"/>
      <c r="K10" s="33">
        <v>269</v>
      </c>
      <c r="L10" s="33">
        <v>121</v>
      </c>
      <c r="M10" s="33">
        <v>19</v>
      </c>
      <c r="N10" s="33">
        <v>13</v>
      </c>
      <c r="O10" s="33">
        <f t="shared" si="0"/>
        <v>422</v>
      </c>
      <c r="P10" s="33"/>
      <c r="Q10" s="105" t="str">
        <f t="shared" si="3"/>
        <v>25:1</v>
      </c>
      <c r="R10" s="18"/>
      <c r="S10">
        <f t="shared" si="1"/>
        <v>25</v>
      </c>
    </row>
    <row r="11" spans="1:19" ht="15.75" customHeight="1">
      <c r="A11" s="157"/>
      <c r="B11" s="61"/>
      <c r="C11" s="54">
        <v>5</v>
      </c>
      <c r="D11" s="61"/>
      <c r="E11" s="27">
        <f>'Num Schools'!C11</f>
        <v>70</v>
      </c>
      <c r="F11" s="34"/>
      <c r="G11" s="34">
        <f>'Enrol LGA'!C10</f>
        <v>10391</v>
      </c>
      <c r="H11" s="34">
        <f>'Enrol LGA'!D10</f>
        <v>9198</v>
      </c>
      <c r="I11" s="34">
        <f t="shared" si="2"/>
        <v>19589</v>
      </c>
      <c r="J11" s="34"/>
      <c r="K11" s="34">
        <v>379</v>
      </c>
      <c r="L11" s="34">
        <v>192</v>
      </c>
      <c r="M11" s="34">
        <v>42</v>
      </c>
      <c r="N11" s="34">
        <v>18</v>
      </c>
      <c r="O11" s="34">
        <f t="shared" si="0"/>
        <v>631</v>
      </c>
      <c r="P11" s="34"/>
      <c r="Q11" s="104" t="str">
        <f t="shared" si="3"/>
        <v>32:1</v>
      </c>
      <c r="R11" s="18"/>
      <c r="S11">
        <f t="shared" si="1"/>
        <v>32</v>
      </c>
    </row>
    <row r="12" spans="1:19" ht="15.75" customHeight="1">
      <c r="A12" s="157"/>
      <c r="B12" s="61"/>
      <c r="C12" s="33">
        <v>6</v>
      </c>
      <c r="D12" s="65"/>
      <c r="E12" s="56">
        <f>'Num Schools'!C12</f>
        <v>63</v>
      </c>
      <c r="F12" s="33"/>
      <c r="G12" s="56">
        <f>'Enrol LGA'!C11</f>
        <v>9262</v>
      </c>
      <c r="H12" s="56">
        <f>'Enrol LGA'!D11</f>
        <v>7051</v>
      </c>
      <c r="I12" s="56">
        <f t="shared" si="2"/>
        <v>16313</v>
      </c>
      <c r="J12" s="33"/>
      <c r="K12" s="56">
        <v>295</v>
      </c>
      <c r="L12" s="56">
        <v>165</v>
      </c>
      <c r="M12" s="56">
        <v>29</v>
      </c>
      <c r="N12" s="56">
        <v>16</v>
      </c>
      <c r="O12" s="33">
        <f t="shared" si="0"/>
        <v>505</v>
      </c>
      <c r="P12" s="33"/>
      <c r="Q12" s="105" t="str">
        <f t="shared" si="3"/>
        <v>33:1</v>
      </c>
      <c r="R12" s="18"/>
      <c r="S12">
        <f t="shared" si="1"/>
        <v>33</v>
      </c>
    </row>
    <row r="13" spans="1:19" ht="15.75" customHeight="1">
      <c r="A13" s="158"/>
      <c r="B13" s="62"/>
      <c r="C13" s="55" t="s">
        <v>10</v>
      </c>
      <c r="D13" s="62"/>
      <c r="E13" s="30">
        <f>SUM(E7:E12)</f>
        <v>346</v>
      </c>
      <c r="F13" s="37"/>
      <c r="G13" s="37">
        <f>SUM(G7:G12)</f>
        <v>82634</v>
      </c>
      <c r="H13" s="37">
        <f>SUM(H7:H12)</f>
        <v>72030</v>
      </c>
      <c r="I13" s="37">
        <f t="shared" si="2"/>
        <v>154664</v>
      </c>
      <c r="J13" s="37"/>
      <c r="K13" s="37">
        <f>SUM(K7:K12)</f>
        <v>3421</v>
      </c>
      <c r="L13" s="37">
        <f>SUM(L7:L12)</f>
        <v>842</v>
      </c>
      <c r="M13" s="37">
        <f>SUM(M7:M12)</f>
        <v>274</v>
      </c>
      <c r="N13" s="37">
        <f>SUM(N7:N12)</f>
        <v>107</v>
      </c>
      <c r="O13" s="107">
        <f>SUM(O7:O12)</f>
        <v>4644</v>
      </c>
      <c r="P13" s="37"/>
      <c r="Q13" s="109" t="str">
        <f t="shared" si="3"/>
        <v>34:1</v>
      </c>
      <c r="R13" s="19"/>
      <c r="S13">
        <f t="shared" si="1"/>
        <v>34</v>
      </c>
    </row>
    <row r="14" spans="1:18" ht="7.5" customHeight="1">
      <c r="A14" s="29"/>
      <c r="B14" s="63"/>
      <c r="C14" s="32"/>
      <c r="D14" s="63"/>
      <c r="E14" s="23"/>
      <c r="F14" s="21"/>
      <c r="G14" s="21"/>
      <c r="H14" s="21"/>
      <c r="I14" s="21"/>
      <c r="J14" s="21"/>
      <c r="K14" s="34"/>
      <c r="L14" s="34"/>
      <c r="M14" s="34"/>
      <c r="N14" s="34"/>
      <c r="O14" s="34"/>
      <c r="P14" s="21"/>
      <c r="Q14" s="108"/>
      <c r="R14" s="3"/>
    </row>
    <row r="15" spans="1:19" ht="15.75" customHeight="1">
      <c r="A15" s="156" t="s">
        <v>13</v>
      </c>
      <c r="B15" s="60"/>
      <c r="C15" s="53">
        <v>1</v>
      </c>
      <c r="D15" s="60"/>
      <c r="E15" s="35">
        <f>'Num Schools'!D7</f>
        <v>29</v>
      </c>
      <c r="F15" s="36"/>
      <c r="G15" s="36">
        <f>'Enrol LGA'!C16</f>
        <v>7500</v>
      </c>
      <c r="H15" s="36">
        <f>'Enrol LGA'!D16</f>
        <v>6751</v>
      </c>
      <c r="I15" s="36">
        <f aca="true" t="shared" si="4" ref="I15:I20">SUM(G15:H15)</f>
        <v>14251</v>
      </c>
      <c r="J15" s="36"/>
      <c r="K15" s="36">
        <v>562</v>
      </c>
      <c r="L15" s="36">
        <v>9</v>
      </c>
      <c r="M15" s="36">
        <v>16</v>
      </c>
      <c r="N15" s="36">
        <v>0</v>
      </c>
      <c r="O15" s="36">
        <f aca="true" t="shared" si="5" ref="O15:O20">SUM(K15:N15)</f>
        <v>587</v>
      </c>
      <c r="P15" s="36"/>
      <c r="Q15" s="104" t="str">
        <f t="shared" si="3"/>
        <v>25:1</v>
      </c>
      <c r="R15" s="4"/>
      <c r="S15">
        <f aca="true" t="shared" si="6" ref="S15:S21">ROUNDUP(I15/O15,0)</f>
        <v>25</v>
      </c>
    </row>
    <row r="16" spans="1:19" ht="15.75" customHeight="1">
      <c r="A16" s="157"/>
      <c r="B16" s="61"/>
      <c r="C16" s="33">
        <v>2</v>
      </c>
      <c r="D16" s="65"/>
      <c r="E16" s="33">
        <f>'Num Schools'!D8</f>
        <v>21</v>
      </c>
      <c r="F16" s="33"/>
      <c r="G16" s="33">
        <f>'Enrol LGA'!C17</f>
        <v>7217</v>
      </c>
      <c r="H16" s="33">
        <f>'Enrol LGA'!D17</f>
        <v>5036</v>
      </c>
      <c r="I16" s="33">
        <f t="shared" si="4"/>
        <v>12253</v>
      </c>
      <c r="J16" s="33"/>
      <c r="K16" s="33">
        <v>407</v>
      </c>
      <c r="L16" s="33">
        <v>27</v>
      </c>
      <c r="M16" s="33">
        <v>11</v>
      </c>
      <c r="N16" s="33">
        <v>0</v>
      </c>
      <c r="O16" s="33">
        <f t="shared" si="5"/>
        <v>445</v>
      </c>
      <c r="P16" s="33"/>
      <c r="Q16" s="105" t="str">
        <f t="shared" si="3"/>
        <v>28:1</v>
      </c>
      <c r="R16" s="18"/>
      <c r="S16">
        <f t="shared" si="6"/>
        <v>28</v>
      </c>
    </row>
    <row r="17" spans="1:19" ht="15.75" customHeight="1">
      <c r="A17" s="157"/>
      <c r="B17" s="61"/>
      <c r="C17" s="54">
        <v>3</v>
      </c>
      <c r="D17" s="61"/>
      <c r="E17" s="27">
        <f>'Num Schools'!D9</f>
        <v>14</v>
      </c>
      <c r="F17" s="34"/>
      <c r="G17" s="34">
        <f>'Enrol LGA'!C18</f>
        <v>2989</v>
      </c>
      <c r="H17" s="34">
        <f>'Enrol LGA'!D18</f>
        <v>1653</v>
      </c>
      <c r="I17" s="34">
        <f t="shared" si="4"/>
        <v>4642</v>
      </c>
      <c r="J17" s="34"/>
      <c r="K17" s="34">
        <v>140</v>
      </c>
      <c r="L17" s="34">
        <v>23</v>
      </c>
      <c r="M17" s="34">
        <v>4</v>
      </c>
      <c r="N17" s="34">
        <v>1</v>
      </c>
      <c r="O17" s="34">
        <f t="shared" si="5"/>
        <v>168</v>
      </c>
      <c r="P17" s="34"/>
      <c r="Q17" s="104" t="str">
        <f t="shared" si="3"/>
        <v>28:1</v>
      </c>
      <c r="R17" s="18"/>
      <c r="S17">
        <f t="shared" si="6"/>
        <v>28</v>
      </c>
    </row>
    <row r="18" spans="1:19" ht="15.75" customHeight="1">
      <c r="A18" s="157"/>
      <c r="B18" s="61"/>
      <c r="C18" s="33">
        <v>4</v>
      </c>
      <c r="D18" s="65"/>
      <c r="E18" s="33">
        <f>'Num Schools'!D10</f>
        <v>5</v>
      </c>
      <c r="F18" s="33"/>
      <c r="G18" s="33">
        <f>'Enrol LGA'!C19</f>
        <v>1155</v>
      </c>
      <c r="H18" s="33">
        <f>'Enrol LGA'!D19</f>
        <v>548</v>
      </c>
      <c r="I18" s="33">
        <f t="shared" si="4"/>
        <v>1703</v>
      </c>
      <c r="J18" s="33"/>
      <c r="K18" s="33">
        <v>58</v>
      </c>
      <c r="L18" s="33">
        <v>9</v>
      </c>
      <c r="M18" s="33">
        <v>4</v>
      </c>
      <c r="N18" s="33">
        <v>0</v>
      </c>
      <c r="O18" s="33">
        <f t="shared" si="5"/>
        <v>71</v>
      </c>
      <c r="P18" s="33"/>
      <c r="Q18" s="105" t="str">
        <f t="shared" si="3"/>
        <v>24:1</v>
      </c>
      <c r="R18" s="18"/>
      <c r="S18">
        <f t="shared" si="6"/>
        <v>24</v>
      </c>
    </row>
    <row r="19" spans="1:19" ht="15.75" customHeight="1">
      <c r="A19" s="157"/>
      <c r="B19" s="61"/>
      <c r="C19" s="54">
        <v>5</v>
      </c>
      <c r="D19" s="61"/>
      <c r="E19" s="27">
        <f>'Num Schools'!D11</f>
        <v>9</v>
      </c>
      <c r="F19" s="34"/>
      <c r="G19" s="34">
        <f>'Enrol LGA'!C20</f>
        <v>2033</v>
      </c>
      <c r="H19" s="34">
        <f>'Enrol LGA'!D20</f>
        <v>1033</v>
      </c>
      <c r="I19" s="34">
        <f t="shared" si="4"/>
        <v>3066</v>
      </c>
      <c r="J19" s="34"/>
      <c r="K19" s="34">
        <v>122</v>
      </c>
      <c r="L19" s="34">
        <v>18</v>
      </c>
      <c r="M19" s="34">
        <v>4</v>
      </c>
      <c r="N19" s="34">
        <v>0</v>
      </c>
      <c r="O19" s="34">
        <f t="shared" si="5"/>
        <v>144</v>
      </c>
      <c r="P19" s="34"/>
      <c r="Q19" s="104" t="str">
        <f t="shared" si="3"/>
        <v>22:1</v>
      </c>
      <c r="R19" s="18"/>
      <c r="S19">
        <f t="shared" si="6"/>
        <v>22</v>
      </c>
    </row>
    <row r="20" spans="1:19" ht="15.75" customHeight="1">
      <c r="A20" s="157"/>
      <c r="B20" s="61"/>
      <c r="C20" s="33">
        <v>6</v>
      </c>
      <c r="D20" s="65"/>
      <c r="E20" s="56">
        <f>'Num Schools'!D12</f>
        <v>8</v>
      </c>
      <c r="F20" s="33"/>
      <c r="G20" s="56">
        <f>'Enrol LGA'!C21</f>
        <v>1331</v>
      </c>
      <c r="H20" s="56">
        <f>'Enrol LGA'!D21</f>
        <v>585</v>
      </c>
      <c r="I20" s="56">
        <f t="shared" si="4"/>
        <v>1916</v>
      </c>
      <c r="J20" s="33"/>
      <c r="K20" s="56">
        <v>94</v>
      </c>
      <c r="L20" s="56">
        <v>4</v>
      </c>
      <c r="M20" s="56">
        <v>1</v>
      </c>
      <c r="N20" s="56">
        <v>0</v>
      </c>
      <c r="O20" s="33">
        <f t="shared" si="5"/>
        <v>99</v>
      </c>
      <c r="P20" s="33"/>
      <c r="Q20" s="105" t="str">
        <f t="shared" si="3"/>
        <v>20:1</v>
      </c>
      <c r="R20" s="18"/>
      <c r="S20">
        <f t="shared" si="6"/>
        <v>20</v>
      </c>
    </row>
    <row r="21" spans="1:19" ht="15.75" customHeight="1">
      <c r="A21" s="158"/>
      <c r="B21" s="62"/>
      <c r="C21" s="55" t="s">
        <v>10</v>
      </c>
      <c r="D21" s="62"/>
      <c r="E21" s="30">
        <f>SUM(E15:E20)</f>
        <v>86</v>
      </c>
      <c r="F21" s="30"/>
      <c r="G21" s="30">
        <f>SUM(G15:G20)</f>
        <v>22225</v>
      </c>
      <c r="H21" s="30">
        <f>SUM(H15:H20)</f>
        <v>15606</v>
      </c>
      <c r="I21" s="30">
        <f>SUM(I15:I20)</f>
        <v>37831</v>
      </c>
      <c r="J21" s="30"/>
      <c r="K21" s="30">
        <f>SUM(K15:K20)</f>
        <v>1383</v>
      </c>
      <c r="L21" s="30">
        <f>SUM(L15:L20)</f>
        <v>90</v>
      </c>
      <c r="M21" s="30">
        <f>SUM(M15:M20)</f>
        <v>40</v>
      </c>
      <c r="N21" s="30">
        <f>SUM(N15:N20)</f>
        <v>1</v>
      </c>
      <c r="O21" s="107">
        <f>SUM(O15:O20)</f>
        <v>1514</v>
      </c>
      <c r="P21" s="30"/>
      <c r="Q21" s="109" t="str">
        <f t="shared" si="3"/>
        <v>25:1</v>
      </c>
      <c r="R21" s="19"/>
      <c r="S21">
        <f t="shared" si="6"/>
        <v>25</v>
      </c>
    </row>
    <row r="22" spans="1:18" ht="7.5" customHeight="1">
      <c r="A22" s="29"/>
      <c r="B22" s="63"/>
      <c r="C22" s="23"/>
      <c r="D22" s="63"/>
      <c r="E22" s="23"/>
      <c r="F22" s="23"/>
      <c r="G22" s="23"/>
      <c r="H22" s="23"/>
      <c r="I22" s="23"/>
      <c r="J22" s="23"/>
      <c r="K22" s="23"/>
      <c r="L22" s="27"/>
      <c r="M22" s="27"/>
      <c r="N22" s="27"/>
      <c r="O22" s="34"/>
      <c r="P22" s="23"/>
      <c r="Q22" s="104"/>
      <c r="R22" s="3"/>
    </row>
    <row r="23" spans="1:19" ht="15.75" customHeight="1">
      <c r="A23" s="156" t="s">
        <v>14</v>
      </c>
      <c r="B23" s="60"/>
      <c r="C23" s="53">
        <v>1</v>
      </c>
      <c r="D23" s="60"/>
      <c r="E23" s="35">
        <v>22</v>
      </c>
      <c r="F23" s="35"/>
      <c r="G23" s="35">
        <f>'Enrol LGA'!C26</f>
        <v>5938</v>
      </c>
      <c r="H23" s="35">
        <f>'Enrol LGA'!D26</f>
        <v>4187</v>
      </c>
      <c r="I23" s="35">
        <f aca="true" t="shared" si="7" ref="I23:I28">SUM(G23:H23)</f>
        <v>10125</v>
      </c>
      <c r="J23" s="35"/>
      <c r="K23" s="35">
        <v>395</v>
      </c>
      <c r="L23" s="35">
        <v>0</v>
      </c>
      <c r="M23" s="35">
        <v>0</v>
      </c>
      <c r="N23" s="35">
        <v>0</v>
      </c>
      <c r="O23" s="36">
        <f aca="true" t="shared" si="8" ref="O23:O28">SUM(K23:N23)</f>
        <v>395</v>
      </c>
      <c r="P23" s="35"/>
      <c r="Q23" s="103" t="str">
        <f t="shared" si="3"/>
        <v>26:1</v>
      </c>
      <c r="R23" s="4"/>
      <c r="S23">
        <f aca="true" t="shared" si="9" ref="S23:S29">ROUNDUP(I23/O23,0)</f>
        <v>26</v>
      </c>
    </row>
    <row r="24" spans="1:19" ht="15.75" customHeight="1">
      <c r="A24" s="157"/>
      <c r="B24" s="61"/>
      <c r="C24" s="33">
        <v>2</v>
      </c>
      <c r="D24" s="65"/>
      <c r="E24" s="33">
        <v>10</v>
      </c>
      <c r="F24" s="33"/>
      <c r="G24" s="33">
        <f>'Enrol LGA'!C27</f>
        <v>970</v>
      </c>
      <c r="H24" s="33">
        <f>'Enrol LGA'!D27</f>
        <v>557</v>
      </c>
      <c r="I24" s="33">
        <f t="shared" si="7"/>
        <v>1527</v>
      </c>
      <c r="J24" s="33"/>
      <c r="K24" s="33">
        <v>95</v>
      </c>
      <c r="L24" s="33">
        <v>0</v>
      </c>
      <c r="M24" s="33">
        <v>0</v>
      </c>
      <c r="N24" s="33">
        <v>0</v>
      </c>
      <c r="O24" s="33">
        <f t="shared" si="8"/>
        <v>95</v>
      </c>
      <c r="P24" s="33"/>
      <c r="Q24" s="105" t="str">
        <f t="shared" si="3"/>
        <v>17:1</v>
      </c>
      <c r="R24" s="18"/>
      <c r="S24">
        <f t="shared" si="9"/>
        <v>17</v>
      </c>
    </row>
    <row r="25" spans="1:19" ht="15.75" customHeight="1">
      <c r="A25" s="157"/>
      <c r="B25" s="61"/>
      <c r="C25" s="54">
        <v>3</v>
      </c>
      <c r="D25" s="61"/>
      <c r="E25" s="27">
        <v>4</v>
      </c>
      <c r="F25" s="27"/>
      <c r="G25" s="27">
        <f>'Enrol LGA'!C28</f>
        <v>742</v>
      </c>
      <c r="H25" s="27">
        <f>'Enrol LGA'!D28</f>
        <v>249</v>
      </c>
      <c r="I25" s="27">
        <f t="shared" si="7"/>
        <v>991</v>
      </c>
      <c r="J25" s="27"/>
      <c r="K25" s="27">
        <v>69</v>
      </c>
      <c r="L25" s="27">
        <v>0</v>
      </c>
      <c r="M25" s="27">
        <v>0</v>
      </c>
      <c r="N25" s="27">
        <v>0</v>
      </c>
      <c r="O25" s="34">
        <f t="shared" si="8"/>
        <v>69</v>
      </c>
      <c r="P25" s="27"/>
      <c r="Q25" s="104" t="str">
        <f t="shared" si="3"/>
        <v>15:1</v>
      </c>
      <c r="R25" s="18"/>
      <c r="S25">
        <f t="shared" si="9"/>
        <v>15</v>
      </c>
    </row>
    <row r="26" spans="1:19" ht="15.75" customHeight="1">
      <c r="A26" s="157"/>
      <c r="B26" s="61"/>
      <c r="C26" s="33">
        <v>4</v>
      </c>
      <c r="D26" s="65"/>
      <c r="E26" s="33">
        <v>1</v>
      </c>
      <c r="F26" s="33"/>
      <c r="G26" s="33">
        <f>'Enrol LGA'!C29</f>
        <v>577</v>
      </c>
      <c r="H26" s="33">
        <f>'Enrol LGA'!D29</f>
        <v>191</v>
      </c>
      <c r="I26" s="33">
        <f t="shared" si="7"/>
        <v>768</v>
      </c>
      <c r="J26" s="33"/>
      <c r="K26" s="33">
        <v>21</v>
      </c>
      <c r="L26" s="33">
        <v>0</v>
      </c>
      <c r="M26" s="33">
        <v>0</v>
      </c>
      <c r="N26" s="33">
        <v>0</v>
      </c>
      <c r="O26" s="33">
        <f t="shared" si="8"/>
        <v>21</v>
      </c>
      <c r="P26" s="33"/>
      <c r="Q26" s="105" t="str">
        <f t="shared" si="3"/>
        <v>37:1</v>
      </c>
      <c r="R26" s="18"/>
      <c r="S26">
        <f t="shared" si="9"/>
        <v>37</v>
      </c>
    </row>
    <row r="27" spans="1:19" ht="15.75" customHeight="1">
      <c r="A27" s="157"/>
      <c r="B27" s="61"/>
      <c r="C27" s="54">
        <v>5</v>
      </c>
      <c r="D27" s="61"/>
      <c r="E27" s="27">
        <v>4</v>
      </c>
      <c r="F27" s="27"/>
      <c r="G27" s="27">
        <f>'Enrol LGA'!C30</f>
        <v>789</v>
      </c>
      <c r="H27" s="27">
        <f>'Enrol LGA'!D30</f>
        <v>238</v>
      </c>
      <c r="I27" s="27">
        <f t="shared" si="7"/>
        <v>1027</v>
      </c>
      <c r="J27" s="27"/>
      <c r="K27" s="27">
        <v>45</v>
      </c>
      <c r="L27" s="27">
        <v>0</v>
      </c>
      <c r="M27" s="27">
        <v>0</v>
      </c>
      <c r="N27" s="27">
        <v>0</v>
      </c>
      <c r="O27" s="34">
        <f t="shared" si="8"/>
        <v>45</v>
      </c>
      <c r="P27" s="27"/>
      <c r="Q27" s="104" t="str">
        <f t="shared" si="3"/>
        <v>23:1</v>
      </c>
      <c r="R27" s="18"/>
      <c r="S27">
        <f t="shared" si="9"/>
        <v>23</v>
      </c>
    </row>
    <row r="28" spans="1:19" ht="15.75" customHeight="1">
      <c r="A28" s="157"/>
      <c r="B28" s="61"/>
      <c r="C28" s="33">
        <v>6</v>
      </c>
      <c r="D28" s="65"/>
      <c r="E28" s="56">
        <v>3</v>
      </c>
      <c r="F28" s="33"/>
      <c r="G28" s="56">
        <f>'Enrol LGA'!C31</f>
        <v>281</v>
      </c>
      <c r="H28" s="56">
        <f>'Enrol LGA'!D31</f>
        <v>138</v>
      </c>
      <c r="I28" s="56">
        <f t="shared" si="7"/>
        <v>419</v>
      </c>
      <c r="J28" s="33"/>
      <c r="K28" s="56">
        <v>21</v>
      </c>
      <c r="L28" s="56">
        <v>0</v>
      </c>
      <c r="M28" s="56">
        <v>0</v>
      </c>
      <c r="N28" s="56">
        <v>0</v>
      </c>
      <c r="O28" s="33">
        <f t="shared" si="8"/>
        <v>21</v>
      </c>
      <c r="P28" s="33"/>
      <c r="Q28" s="105" t="str">
        <f t="shared" si="3"/>
        <v>20:1</v>
      </c>
      <c r="R28" s="18"/>
      <c r="S28">
        <f t="shared" si="9"/>
        <v>20</v>
      </c>
    </row>
    <row r="29" spans="1:19" ht="15.75" customHeight="1">
      <c r="A29" s="158"/>
      <c r="B29" s="62"/>
      <c r="C29" s="55" t="s">
        <v>10</v>
      </c>
      <c r="D29" s="62"/>
      <c r="E29" s="30">
        <f>SUM(E23:E28)</f>
        <v>44</v>
      </c>
      <c r="F29" s="30"/>
      <c r="G29" s="30">
        <f>SUM(G23:G28)</f>
        <v>9297</v>
      </c>
      <c r="H29" s="30">
        <f>SUM(H23:H28)</f>
        <v>5560</v>
      </c>
      <c r="I29" s="30">
        <f>SUM(I23:I28)</f>
        <v>14857</v>
      </c>
      <c r="J29" s="30"/>
      <c r="K29" s="30">
        <f>SUM(K23:K28)</f>
        <v>646</v>
      </c>
      <c r="L29" s="30">
        <f>SUM(L23:L28)</f>
        <v>0</v>
      </c>
      <c r="M29" s="30">
        <f>SUM(M23:M28)</f>
        <v>0</v>
      </c>
      <c r="N29" s="30">
        <f>SUM(N23:N28)</f>
        <v>0</v>
      </c>
      <c r="O29" s="107">
        <f>SUM(O23:O28)</f>
        <v>646</v>
      </c>
      <c r="P29" s="30"/>
      <c r="Q29" s="109" t="str">
        <f t="shared" si="3"/>
        <v>23:1</v>
      </c>
      <c r="R29" s="19"/>
      <c r="S29">
        <f t="shared" si="9"/>
        <v>23</v>
      </c>
    </row>
    <row r="30" spans="1:18" ht="8.25" customHeight="1">
      <c r="A30" s="3"/>
      <c r="B30" s="64"/>
      <c r="C30" s="29"/>
      <c r="D30" s="6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.75" customHeight="1">
      <c r="A31" s="3"/>
      <c r="B31" s="64"/>
      <c r="C31" s="29" t="s">
        <v>21</v>
      </c>
      <c r="D31" s="64"/>
      <c r="E31" s="3"/>
      <c r="F31" s="3"/>
      <c r="G31" s="3" t="s">
        <v>23</v>
      </c>
      <c r="H31" s="3"/>
      <c r="I31" s="3"/>
      <c r="J31" s="3"/>
      <c r="K31" s="3"/>
      <c r="L31" s="3" t="s">
        <v>25</v>
      </c>
      <c r="M31" s="3"/>
      <c r="N31" s="3"/>
      <c r="O31" s="3"/>
      <c r="P31" s="3"/>
      <c r="Q31" s="3"/>
      <c r="R31" s="3"/>
    </row>
    <row r="32" spans="1:18" ht="15.75" customHeight="1">
      <c r="A32" s="3"/>
      <c r="B32" s="64"/>
      <c r="C32" s="29" t="s">
        <v>22</v>
      </c>
      <c r="D32" s="64"/>
      <c r="E32" s="3"/>
      <c r="F32" s="3"/>
      <c r="G32" s="3" t="s">
        <v>24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8.25" customHeight="1">
      <c r="A33" s="3"/>
      <c r="B33" s="64"/>
      <c r="C33" s="29"/>
      <c r="D33" s="6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3:19" ht="12.75" customHeight="1">
      <c r="C34" s="154" t="s">
        <v>86</v>
      </c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28"/>
      <c r="S34" s="128"/>
    </row>
    <row r="35" spans="3:19" ht="12.75"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28"/>
      <c r="S35" s="128"/>
    </row>
    <row r="41" ht="12.75">
      <c r="I41" t="s">
        <v>46</v>
      </c>
    </row>
  </sheetData>
  <mergeCells count="6">
    <mergeCell ref="C34:Q35"/>
    <mergeCell ref="K4:O4"/>
    <mergeCell ref="A15:A21"/>
    <mergeCell ref="A23:A29"/>
    <mergeCell ref="A7:A13"/>
    <mergeCell ref="G4:I4"/>
  </mergeCells>
  <printOptions horizontalCentered="1" verticalCentered="1"/>
  <pageMargins left="0.35" right="0.33" top="0.87" bottom="1" header="0.5" footer="0.5"/>
  <pageSetup horizontalDpi="600" verticalDpi="600" orientation="landscape" r:id="rId2"/>
  <headerFooter alignWithMargins="0">
    <oddHeader>&amp;LDepartment of State for Education&amp;RStatistical Abstract</oddHeader>
    <oddFooter>&amp;CPublished November 2005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K15" sqref="K15"/>
    </sheetView>
  </sheetViews>
  <sheetFormatPr defaultColWidth="9.140625" defaultRowHeight="12.75"/>
  <cols>
    <col min="1" max="1" width="0.9921875" style="0" customWidth="1"/>
    <col min="2" max="2" width="25.28125" style="0" customWidth="1"/>
    <col min="3" max="3" width="13.8515625" style="0" customWidth="1"/>
    <col min="4" max="4" width="13.28125" style="0" customWidth="1"/>
    <col min="5" max="5" width="11.57421875" style="0" customWidth="1"/>
    <col min="6" max="6" width="0.9921875" style="0" customWidth="1"/>
    <col min="8" max="8" width="0.9921875" style="0" customWidth="1"/>
  </cols>
  <sheetData>
    <row r="1" spans="2:5" ht="18">
      <c r="B1" s="6"/>
      <c r="C1" s="6"/>
      <c r="D1" s="6"/>
      <c r="E1" s="6"/>
    </row>
    <row r="2" spans="2:5" ht="18">
      <c r="B2" s="7"/>
      <c r="C2" s="8"/>
      <c r="D2" s="8"/>
      <c r="E2" s="8"/>
    </row>
    <row r="3" spans="2:5" ht="18">
      <c r="B3" s="10"/>
      <c r="C3" s="10"/>
      <c r="D3" s="10"/>
      <c r="E3" s="10"/>
    </row>
    <row r="4" spans="1:9" s="69" customFormat="1" ht="19.5" customHeight="1">
      <c r="A4" s="73"/>
      <c r="B4" s="161" t="s">
        <v>87</v>
      </c>
      <c r="C4" s="161"/>
      <c r="D4" s="161"/>
      <c r="E4" s="161"/>
      <c r="F4" s="161"/>
      <c r="G4" s="161"/>
      <c r="H4" s="162"/>
      <c r="I4" s="129"/>
    </row>
    <row r="5" spans="1:8" s="69" customFormat="1" ht="5.25" customHeight="1">
      <c r="A5" s="131"/>
      <c r="B5" s="160"/>
      <c r="C5" s="160"/>
      <c r="D5" s="160"/>
      <c r="E5" s="160"/>
      <c r="F5" s="160"/>
      <c r="G5" s="160"/>
      <c r="H5" s="130"/>
    </row>
    <row r="6" spans="1:8" ht="15.75" customHeight="1">
      <c r="A6" s="74"/>
      <c r="B6" s="46" t="s">
        <v>26</v>
      </c>
      <c r="C6" s="15" t="s">
        <v>12</v>
      </c>
      <c r="D6" s="15" t="s">
        <v>13</v>
      </c>
      <c r="E6" s="15" t="s">
        <v>27</v>
      </c>
      <c r="F6" s="21"/>
      <c r="G6" s="15" t="s">
        <v>0</v>
      </c>
      <c r="H6" s="18"/>
    </row>
    <row r="7" spans="1:8" ht="15.75" customHeight="1">
      <c r="A7" s="74"/>
      <c r="B7" s="29" t="s">
        <v>31</v>
      </c>
      <c r="C7" s="52">
        <v>36</v>
      </c>
      <c r="D7" s="52">
        <v>29</v>
      </c>
      <c r="E7" s="52">
        <v>14</v>
      </c>
      <c r="F7" s="42"/>
      <c r="G7" s="23">
        <f aca="true" t="shared" si="0" ref="G7:G12">SUM(C7:E7)</f>
        <v>79</v>
      </c>
      <c r="H7" s="18"/>
    </row>
    <row r="8" spans="1:8" ht="15.75" customHeight="1">
      <c r="A8" s="74"/>
      <c r="B8" s="47" t="s">
        <v>32</v>
      </c>
      <c r="C8" s="48">
        <v>73</v>
      </c>
      <c r="D8" s="48">
        <v>21</v>
      </c>
      <c r="E8" s="48">
        <v>4</v>
      </c>
      <c r="F8" s="42"/>
      <c r="G8" s="24">
        <f t="shared" si="0"/>
        <v>98</v>
      </c>
      <c r="H8" s="18"/>
    </row>
    <row r="9" spans="1:8" ht="15.75" customHeight="1">
      <c r="A9" s="74"/>
      <c r="B9" s="29" t="s">
        <v>33</v>
      </c>
      <c r="C9" s="52">
        <v>64</v>
      </c>
      <c r="D9" s="52">
        <v>14</v>
      </c>
      <c r="E9" s="52">
        <v>3</v>
      </c>
      <c r="F9" s="42"/>
      <c r="G9" s="23">
        <f t="shared" si="0"/>
        <v>81</v>
      </c>
      <c r="H9" s="18"/>
    </row>
    <row r="10" spans="1:8" ht="15.75" customHeight="1">
      <c r="A10" s="74"/>
      <c r="B10" s="47" t="s">
        <v>34</v>
      </c>
      <c r="C10" s="48">
        <v>40</v>
      </c>
      <c r="D10" s="48">
        <v>5</v>
      </c>
      <c r="E10" s="48">
        <v>1</v>
      </c>
      <c r="F10" s="42"/>
      <c r="G10" s="24">
        <f t="shared" si="0"/>
        <v>46</v>
      </c>
      <c r="H10" s="18"/>
    </row>
    <row r="11" spans="1:15" ht="15.75" customHeight="1">
      <c r="A11" s="75"/>
      <c r="B11" s="29" t="s">
        <v>35</v>
      </c>
      <c r="C11" s="52">
        <v>70</v>
      </c>
      <c r="D11" s="52">
        <v>9</v>
      </c>
      <c r="E11" s="52">
        <v>2</v>
      </c>
      <c r="F11" s="42"/>
      <c r="G11" s="23">
        <f t="shared" si="0"/>
        <v>81</v>
      </c>
      <c r="H11" s="70"/>
      <c r="I11" s="45"/>
      <c r="J11" s="40"/>
      <c r="K11" s="40"/>
      <c r="L11" s="40"/>
      <c r="M11" s="40"/>
      <c r="N11" s="22"/>
      <c r="O11" s="22"/>
    </row>
    <row r="12" spans="1:15" ht="15.75" customHeight="1">
      <c r="A12" s="76"/>
      <c r="B12" s="47" t="s">
        <v>36</v>
      </c>
      <c r="C12" s="48">
        <v>63</v>
      </c>
      <c r="D12" s="48">
        <v>8</v>
      </c>
      <c r="E12" s="48">
        <v>1</v>
      </c>
      <c r="F12" s="42"/>
      <c r="G12" s="24">
        <f t="shared" si="0"/>
        <v>72</v>
      </c>
      <c r="H12" s="71"/>
      <c r="I12" s="41"/>
      <c r="J12" s="41"/>
      <c r="K12" s="41"/>
      <c r="L12" s="41"/>
      <c r="M12" s="41"/>
      <c r="N12" s="22"/>
      <c r="O12" s="22"/>
    </row>
    <row r="13" spans="1:15" ht="5.25" customHeight="1">
      <c r="A13" s="77"/>
      <c r="B13" s="20"/>
      <c r="C13" s="43"/>
      <c r="D13" s="43"/>
      <c r="E13" s="43"/>
      <c r="F13" s="42"/>
      <c r="G13" s="38"/>
      <c r="H13" s="66"/>
      <c r="I13" s="159"/>
      <c r="J13" s="159"/>
      <c r="K13" s="159"/>
      <c r="L13" s="159"/>
      <c r="M13" s="159"/>
      <c r="N13" s="159"/>
      <c r="O13" s="22"/>
    </row>
    <row r="14" spans="1:15" ht="15.75" customHeight="1">
      <c r="A14" s="78"/>
      <c r="B14" s="26" t="s">
        <v>10</v>
      </c>
      <c r="C14" s="30">
        <f>SUM(C7:C12)</f>
        <v>346</v>
      </c>
      <c r="D14" s="30">
        <f>SUM(D7:D12)</f>
        <v>86</v>
      </c>
      <c r="E14" s="30">
        <f>SUM(E7:E12)</f>
        <v>25</v>
      </c>
      <c r="F14" s="68"/>
      <c r="G14" s="30">
        <f>SUM(C14:E14)</f>
        <v>457</v>
      </c>
      <c r="H14" s="72"/>
      <c r="I14" s="21"/>
      <c r="J14" s="21"/>
      <c r="K14" s="21"/>
      <c r="L14" s="21"/>
      <c r="M14" s="21"/>
      <c r="N14" s="21"/>
      <c r="O14" s="22"/>
    </row>
    <row r="15" spans="1:15" ht="18">
      <c r="A15" s="20"/>
      <c r="B15" s="9"/>
      <c r="C15" s="10"/>
      <c r="D15" s="10"/>
      <c r="E15" s="10"/>
      <c r="F15" s="25"/>
      <c r="G15" s="3"/>
      <c r="H15" s="20"/>
      <c r="I15" s="42"/>
      <c r="J15" s="42"/>
      <c r="K15" s="42"/>
      <c r="L15" s="42"/>
      <c r="M15" s="42"/>
      <c r="N15" s="21"/>
      <c r="O15" s="22"/>
    </row>
    <row r="16" spans="1:15" ht="18">
      <c r="A16" s="20"/>
      <c r="B16" s="106" t="s">
        <v>45</v>
      </c>
      <c r="C16" s="10"/>
      <c r="D16" s="10"/>
      <c r="E16" s="10"/>
      <c r="G16" s="21"/>
      <c r="H16" s="20"/>
      <c r="I16" s="42"/>
      <c r="J16" s="42"/>
      <c r="K16" s="42"/>
      <c r="L16" s="42"/>
      <c r="M16" s="42"/>
      <c r="N16" s="21"/>
      <c r="O16" s="22"/>
    </row>
    <row r="17" spans="1:15" ht="18">
      <c r="A17" s="20"/>
      <c r="B17" s="10"/>
      <c r="C17" s="10"/>
      <c r="D17" s="10"/>
      <c r="E17" s="10"/>
      <c r="G17" s="21"/>
      <c r="H17" s="20"/>
      <c r="I17" s="42"/>
      <c r="J17" s="42"/>
      <c r="K17" s="42"/>
      <c r="L17" s="42"/>
      <c r="M17" s="42"/>
      <c r="N17" s="21"/>
      <c r="O17" s="22"/>
    </row>
    <row r="18" spans="1:15" ht="18">
      <c r="A18" s="20"/>
      <c r="B18" s="10"/>
      <c r="C18" s="10"/>
      <c r="D18" s="10"/>
      <c r="E18" s="10"/>
      <c r="G18" s="21"/>
      <c r="H18" s="20"/>
      <c r="I18" s="42"/>
      <c r="J18" s="42"/>
      <c r="K18" s="42"/>
      <c r="L18" s="42"/>
      <c r="M18" s="42"/>
      <c r="N18" s="21"/>
      <c r="O18" s="22"/>
    </row>
    <row r="19" spans="1:15" ht="18">
      <c r="A19" s="20"/>
      <c r="B19" s="10"/>
      <c r="C19" s="10"/>
      <c r="D19" s="10"/>
      <c r="E19" s="10"/>
      <c r="G19" s="21"/>
      <c r="H19" s="20"/>
      <c r="I19" s="42"/>
      <c r="J19" s="42"/>
      <c r="K19" s="42"/>
      <c r="L19" s="42"/>
      <c r="M19" s="42"/>
      <c r="N19" s="21"/>
      <c r="O19" s="22"/>
    </row>
    <row r="20" spans="1:15" ht="18">
      <c r="A20" s="20"/>
      <c r="B20" s="10"/>
      <c r="C20" s="10"/>
      <c r="D20" s="10"/>
      <c r="E20" s="10"/>
      <c r="G20" s="21"/>
      <c r="H20" s="20"/>
      <c r="I20" s="42"/>
      <c r="J20" s="42"/>
      <c r="K20" s="42"/>
      <c r="L20" s="42"/>
      <c r="M20" s="42"/>
      <c r="N20" s="21"/>
      <c r="O20" s="22"/>
    </row>
    <row r="21" spans="1:15" ht="18">
      <c r="A21" s="20"/>
      <c r="B21" s="10"/>
      <c r="C21" s="10"/>
      <c r="D21" s="10"/>
      <c r="E21" s="10"/>
      <c r="G21" s="21"/>
      <c r="H21" s="20"/>
      <c r="I21" s="42"/>
      <c r="J21" s="42"/>
      <c r="K21" s="42"/>
      <c r="L21" s="42"/>
      <c r="M21" s="42"/>
      <c r="N21" s="34"/>
      <c r="O21" s="25"/>
    </row>
    <row r="22" spans="1:15" ht="18">
      <c r="A22" s="50"/>
      <c r="B22" s="6"/>
      <c r="C22" s="6"/>
      <c r="D22" s="6"/>
      <c r="E22" s="6"/>
      <c r="G22" s="49"/>
      <c r="H22" s="50"/>
      <c r="I22" s="21"/>
      <c r="J22" s="21"/>
      <c r="K22" s="21"/>
      <c r="L22" s="21"/>
      <c r="M22" s="44"/>
      <c r="N22" s="21"/>
      <c r="O22" s="25"/>
    </row>
    <row r="23" spans="1:15" ht="18">
      <c r="A23" s="22"/>
      <c r="B23" s="6"/>
      <c r="C23" s="6"/>
      <c r="D23" s="6"/>
      <c r="E23" s="6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.75">
      <c r="A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2.75">
      <c r="A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.75">
      <c r="A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.75">
      <c r="A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.75">
      <c r="A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.75">
      <c r="A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.75">
      <c r="A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.75">
      <c r="A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.75">
      <c r="A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.75">
      <c r="A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2.75">
      <c r="A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2.75">
      <c r="A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.75">
      <c r="A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.75">
      <c r="A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22"/>
      <c r="G38" s="22"/>
      <c r="H38" s="22"/>
      <c r="I38" s="22"/>
      <c r="J38" s="22"/>
      <c r="K38" s="22"/>
      <c r="L38" s="22"/>
      <c r="M38" s="22"/>
      <c r="N38" s="22"/>
      <c r="O38" s="22"/>
    </row>
  </sheetData>
  <mergeCells count="3">
    <mergeCell ref="I13:N13"/>
    <mergeCell ref="B5:G5"/>
    <mergeCell ref="B4:H4"/>
  </mergeCells>
  <printOptions horizontalCentered="1"/>
  <pageMargins left="0.75" right="0.75" top="0.95" bottom="1" header="0.5" footer="0.5"/>
  <pageSetup horizontalDpi="600" verticalDpi="600" orientation="portrait" r:id="rId2"/>
  <headerFooter alignWithMargins="0">
    <oddHeader>&amp;LDepartment oof State for Education&amp;RStatistical Abstract</oddHeader>
    <oddFooter>&amp;CPublished November 2005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zoomScale="85" zoomScaleNormal="85" workbookViewId="0" topLeftCell="B1">
      <selection activeCell="J13" sqref="J13"/>
    </sheetView>
  </sheetViews>
  <sheetFormatPr defaultColWidth="9.140625" defaultRowHeight="12.75"/>
  <cols>
    <col min="1" max="1" width="1.57421875" style="0" customWidth="1"/>
    <col min="2" max="2" width="19.00390625" style="0" customWidth="1"/>
    <col min="3" max="5" width="10.7109375" style="0" customWidth="1"/>
    <col min="6" max="6" width="1.57421875" style="0" customWidth="1"/>
    <col min="8" max="8" width="5.8515625" style="0" customWidth="1"/>
    <col min="9" max="9" width="0.2890625" style="0" customWidth="1"/>
    <col min="10" max="10" width="16.7109375" style="0" customWidth="1"/>
  </cols>
  <sheetData>
    <row r="1" spans="2:4" ht="15.75">
      <c r="B1" s="5"/>
      <c r="C1" s="1"/>
      <c r="D1" s="1"/>
    </row>
    <row r="2" ht="62.25" customHeight="1"/>
    <row r="3" spans="1:7" ht="18" customHeight="1">
      <c r="A3" s="100"/>
      <c r="B3" s="149" t="s">
        <v>8</v>
      </c>
      <c r="C3" s="149"/>
      <c r="D3" s="149"/>
      <c r="E3" s="149"/>
      <c r="F3" s="4"/>
      <c r="G3" s="101"/>
    </row>
    <row r="4" spans="1:7" ht="12.75">
      <c r="A4" s="74"/>
      <c r="B4" s="46" t="s">
        <v>26</v>
      </c>
      <c r="C4" s="15" t="s">
        <v>6</v>
      </c>
      <c r="D4" s="15" t="s">
        <v>7</v>
      </c>
      <c r="E4" s="15" t="s">
        <v>28</v>
      </c>
      <c r="F4" s="18"/>
      <c r="G4" s="3"/>
    </row>
    <row r="5" spans="1:7" ht="12.75">
      <c r="A5" s="74"/>
      <c r="B5" s="79" t="s">
        <v>37</v>
      </c>
      <c r="C5" s="42">
        <f>ROUND('Enrol LGA'!C6/'Enrol Details'!G2*100,0)</f>
        <v>72</v>
      </c>
      <c r="D5" s="42">
        <f>ROUND('Enrol LGA'!D6/'Enrol Details'!H2*100,0)</f>
        <v>62</v>
      </c>
      <c r="E5" s="42">
        <f>ROUND('Enrol LGA'!E6/'Enrol Details'!I2*100,0)</f>
        <v>67</v>
      </c>
      <c r="F5" s="18"/>
      <c r="G5" s="3"/>
    </row>
    <row r="6" spans="1:7" ht="12.75">
      <c r="A6" s="74"/>
      <c r="B6" s="16" t="s">
        <v>38</v>
      </c>
      <c r="C6" s="33">
        <f>ROUND('Enrol LGA'!C7/'Enrol Details'!G3*100,0)</f>
        <v>97</v>
      </c>
      <c r="D6" s="33">
        <f>ROUND('Enrol LGA'!D7/'Enrol Details'!H3*100,0)</f>
        <v>83</v>
      </c>
      <c r="E6" s="33">
        <f>ROUND('Enrol LGA'!E7/'Enrol Details'!I3*100,0)</f>
        <v>90</v>
      </c>
      <c r="F6" s="18"/>
      <c r="G6" s="3"/>
    </row>
    <row r="7" spans="1:7" ht="12.75">
      <c r="A7" s="74"/>
      <c r="B7" s="79" t="s">
        <v>39</v>
      </c>
      <c r="C7" s="27">
        <f>ROUND('Enrol LGA'!C8/'Enrol Details'!G4*100,0)</f>
        <v>72</v>
      </c>
      <c r="D7" s="27">
        <f>ROUND('Enrol LGA'!D8/'Enrol Details'!H4*100,0)</f>
        <v>54</v>
      </c>
      <c r="E7" s="27">
        <f>ROUND('Enrol LGA'!E8/'Enrol Details'!I4*100,0)</f>
        <v>63</v>
      </c>
      <c r="F7" s="18"/>
      <c r="G7" s="3"/>
    </row>
    <row r="8" spans="1:7" ht="12.75">
      <c r="A8" s="74"/>
      <c r="B8" s="16" t="s">
        <v>40</v>
      </c>
      <c r="C8" s="33">
        <f>ROUND('Enrol LGA'!C9/'Enrol Details'!G5*100,0)</f>
        <v>91</v>
      </c>
      <c r="D8" s="33">
        <f>ROUND('Enrol LGA'!D9/'Enrol Details'!H5*100,0)</f>
        <v>77</v>
      </c>
      <c r="E8" s="33">
        <f>ROUND('Enrol LGA'!E9/'Enrol Details'!I5*100,0)</f>
        <v>84</v>
      </c>
      <c r="F8" s="18"/>
      <c r="G8" s="3"/>
    </row>
    <row r="9" spans="1:7" ht="12.75">
      <c r="A9" s="74"/>
      <c r="B9" s="79" t="s">
        <v>41</v>
      </c>
      <c r="C9" s="27">
        <f>ROUND('Enrol LGA'!C10/'Enrol Details'!G6*100,0)</f>
        <v>71</v>
      </c>
      <c r="D9" s="27">
        <f>ROUND('Enrol LGA'!D10/'Enrol Details'!H6*100,0)</f>
        <v>64</v>
      </c>
      <c r="E9" s="27">
        <f>ROUND('Enrol LGA'!E10/'Enrol Details'!I6*100,0)</f>
        <v>67</v>
      </c>
      <c r="F9" s="18"/>
      <c r="G9" s="3"/>
    </row>
    <row r="10" spans="1:7" ht="12.75">
      <c r="A10" s="74"/>
      <c r="B10" s="16" t="s">
        <v>42</v>
      </c>
      <c r="C10" s="33">
        <f>ROUND('Enrol LGA'!C11/'Enrol Details'!G7*100,0)</f>
        <v>56</v>
      </c>
      <c r="D10" s="33">
        <f>ROUND('Enrol LGA'!D11/'Enrol Details'!H7*100,0)</f>
        <v>45</v>
      </c>
      <c r="E10" s="33">
        <f>ROUND('Enrol LGA'!E11/'Enrol Details'!I7*100,0)</f>
        <v>51</v>
      </c>
      <c r="F10" s="18"/>
      <c r="G10" s="3"/>
    </row>
    <row r="11" spans="1:7" ht="12.75">
      <c r="A11" s="74"/>
      <c r="B11" s="79" t="s">
        <v>89</v>
      </c>
      <c r="C11" s="34">
        <f>ROUND('Enrol LGA'!C12/'Enrol Details'!G8*100,0)</f>
        <v>76</v>
      </c>
      <c r="D11" s="34">
        <f>ROUND('Enrol LGA'!D12/'Enrol Details'!H8*100,0)</f>
        <v>65</v>
      </c>
      <c r="E11" s="34">
        <f>ROUND('Enrol LGA'!E12/'Enrol Details'!I8*100,0)</f>
        <v>70</v>
      </c>
      <c r="F11" s="18"/>
      <c r="G11" s="3"/>
    </row>
    <row r="12" spans="1:7" ht="3.75" customHeight="1">
      <c r="A12" s="67"/>
      <c r="B12" s="26"/>
      <c r="C12" s="31"/>
      <c r="D12" s="31"/>
      <c r="E12" s="31"/>
      <c r="F12" s="19"/>
      <c r="G12" s="3"/>
    </row>
    <row r="13" spans="1:7" ht="12.75">
      <c r="A13" s="3"/>
      <c r="B13" s="27"/>
      <c r="C13" s="27"/>
      <c r="D13" s="27"/>
      <c r="E13" s="27"/>
      <c r="F13" s="3"/>
      <c r="G13" s="3"/>
    </row>
    <row r="14" spans="1:7" ht="17.25" customHeight="1">
      <c r="A14" s="100"/>
      <c r="B14" s="149" t="s">
        <v>9</v>
      </c>
      <c r="C14" s="149"/>
      <c r="D14" s="149"/>
      <c r="E14" s="149"/>
      <c r="F14" s="4"/>
      <c r="G14" s="3"/>
    </row>
    <row r="15" spans="1:13" ht="12.75">
      <c r="A15" s="74"/>
      <c r="B15" s="46" t="s">
        <v>26</v>
      </c>
      <c r="C15" s="15" t="s">
        <v>6</v>
      </c>
      <c r="D15" s="15" t="s">
        <v>7</v>
      </c>
      <c r="E15" s="15" t="s">
        <v>28</v>
      </c>
      <c r="F15" s="18"/>
      <c r="G15" s="3"/>
      <c r="H15" s="159"/>
      <c r="I15" s="159"/>
      <c r="J15" s="159"/>
      <c r="K15" s="159"/>
      <c r="L15" s="159"/>
      <c r="M15" s="159"/>
    </row>
    <row r="16" spans="1:13" ht="12.75">
      <c r="A16" s="74"/>
      <c r="B16" s="79" t="s">
        <v>37</v>
      </c>
      <c r="C16" s="42">
        <f>ROUND('Enrol LGA'!C16/'Enrol Details'!G11*100,0)</f>
        <v>54</v>
      </c>
      <c r="D16" s="42">
        <f>ROUND('Enrol LGA'!D16/'Enrol Details'!H11*100,0)</f>
        <v>41</v>
      </c>
      <c r="E16" s="42">
        <f>ROUND('Enrol LGA'!E16/'Enrol Details'!I11*100,0)</f>
        <v>47</v>
      </c>
      <c r="F16" s="18"/>
      <c r="G16" s="3"/>
      <c r="H16" s="21"/>
      <c r="I16" s="21"/>
      <c r="J16" s="20"/>
      <c r="K16" s="21"/>
      <c r="L16" s="21"/>
      <c r="M16" s="21"/>
    </row>
    <row r="17" spans="1:13" ht="12.75">
      <c r="A17" s="74"/>
      <c r="B17" s="16" t="s">
        <v>38</v>
      </c>
      <c r="C17" s="33">
        <f>ROUND('Enrol LGA'!C17/'Enrol Details'!G12*100,0)</f>
        <v>61</v>
      </c>
      <c r="D17" s="33">
        <f>ROUND('Enrol LGA'!D17/'Enrol Details'!H12*100,0)</f>
        <v>43</v>
      </c>
      <c r="E17" s="33">
        <f>ROUND('Enrol LGA'!E17/'Enrol Details'!I12*100,0)</f>
        <v>52</v>
      </c>
      <c r="F17" s="18"/>
      <c r="G17" s="3"/>
      <c r="H17" s="21"/>
      <c r="I17" s="21"/>
      <c r="J17" s="84"/>
      <c r="K17" s="17"/>
      <c r="L17" s="17"/>
      <c r="M17" s="17"/>
    </row>
    <row r="18" spans="1:13" ht="12.75">
      <c r="A18" s="74"/>
      <c r="B18" s="79" t="s">
        <v>39</v>
      </c>
      <c r="C18" s="27">
        <f>ROUND('Enrol LGA'!C18/'Enrol Details'!G13*100,0)</f>
        <v>44</v>
      </c>
      <c r="D18" s="27">
        <f>ROUND('Enrol LGA'!D18/'Enrol Details'!H13*100,0)</f>
        <v>23</v>
      </c>
      <c r="E18" s="27">
        <f>ROUND('Enrol LGA'!E18/'Enrol Details'!I13*100,0)</f>
        <v>33</v>
      </c>
      <c r="F18" s="18"/>
      <c r="G18" s="3"/>
      <c r="H18" s="21"/>
      <c r="I18" s="21"/>
      <c r="J18" s="84"/>
      <c r="K18" s="17"/>
      <c r="L18" s="17"/>
      <c r="M18" s="17"/>
    </row>
    <row r="19" spans="1:13" ht="12.75">
      <c r="A19" s="74"/>
      <c r="B19" s="16" t="s">
        <v>40</v>
      </c>
      <c r="C19" s="33">
        <f>ROUND('Enrol LGA'!C19/'Enrol Details'!G14*100,0)</f>
        <v>43</v>
      </c>
      <c r="D19" s="33">
        <f>ROUND('Enrol LGA'!D19/'Enrol Details'!H14*100,0)</f>
        <v>22</v>
      </c>
      <c r="E19" s="33">
        <f>ROUND('Enrol LGA'!E19/'Enrol Details'!I14*100,0)</f>
        <v>33</v>
      </c>
      <c r="F19" s="18"/>
      <c r="G19" s="3"/>
      <c r="H19" s="21"/>
      <c r="I19" s="21"/>
      <c r="J19" s="84"/>
      <c r="K19" s="17"/>
      <c r="L19" s="17"/>
      <c r="M19" s="17"/>
    </row>
    <row r="20" spans="1:13" ht="12.75">
      <c r="A20" s="74"/>
      <c r="B20" s="79" t="s">
        <v>41</v>
      </c>
      <c r="C20" s="27">
        <f>ROUND('Enrol LGA'!C20/'Enrol Details'!G15*100,0)</f>
        <v>36</v>
      </c>
      <c r="D20" s="27">
        <f>ROUND('Enrol LGA'!D20/'Enrol Details'!H15*100,0)</f>
        <v>18</v>
      </c>
      <c r="E20" s="27">
        <f>ROUND('Enrol LGA'!E20/'Enrol Details'!I15*100,0)</f>
        <v>26</v>
      </c>
      <c r="F20" s="18"/>
      <c r="G20" s="3"/>
      <c r="H20" s="21"/>
      <c r="I20" s="21"/>
      <c r="J20" s="84"/>
      <c r="K20" s="17"/>
      <c r="L20" s="17"/>
      <c r="M20" s="17"/>
    </row>
    <row r="21" spans="1:13" ht="12.75">
      <c r="A21" s="74"/>
      <c r="B21" s="16" t="s">
        <v>42</v>
      </c>
      <c r="C21" s="33">
        <f>ROUND('Enrol LGA'!C21/'Enrol Details'!G16*100,0)</f>
        <v>19</v>
      </c>
      <c r="D21" s="33">
        <f>ROUND('Enrol LGA'!D21/'Enrol Details'!H16*100,0)</f>
        <v>9</v>
      </c>
      <c r="E21" s="33">
        <f>ROUND('Enrol LGA'!E21/'Enrol Details'!I16*100,0)</f>
        <v>14</v>
      </c>
      <c r="F21" s="18"/>
      <c r="G21" s="3"/>
      <c r="H21" s="21"/>
      <c r="I21" s="21"/>
      <c r="J21" s="84"/>
      <c r="K21" s="17"/>
      <c r="L21" s="17"/>
      <c r="M21" s="17"/>
    </row>
    <row r="22" spans="1:13" ht="12.75">
      <c r="A22" s="74"/>
      <c r="B22" s="79" t="s">
        <v>89</v>
      </c>
      <c r="C22" s="34">
        <f>ROUND('Enrol LGA'!C22/'Enrol Details'!G17*100,0)</f>
        <v>46</v>
      </c>
      <c r="D22" s="34">
        <f>ROUND('Enrol LGA'!D22/'Enrol Details'!H17*100,0)</f>
        <v>31</v>
      </c>
      <c r="E22" s="34">
        <f>ROUND('Enrol LGA'!E22/'Enrol Details'!I17*100,0)</f>
        <v>39</v>
      </c>
      <c r="F22" s="18"/>
      <c r="G22" s="3"/>
      <c r="H22" s="21"/>
      <c r="I22" s="21"/>
      <c r="J22" s="84"/>
      <c r="K22" s="17"/>
      <c r="L22" s="17"/>
      <c r="M22" s="17"/>
    </row>
    <row r="23" spans="1:7" ht="3.75" customHeight="1">
      <c r="A23" s="67"/>
      <c r="B23" s="26"/>
      <c r="C23" s="31"/>
      <c r="D23" s="31"/>
      <c r="E23" s="31"/>
      <c r="F23" s="19"/>
      <c r="G23" s="3"/>
    </row>
    <row r="24" spans="1:13" ht="12.75">
      <c r="A24" s="3"/>
      <c r="B24" s="27"/>
      <c r="C24" s="27"/>
      <c r="D24" s="27"/>
      <c r="E24" s="27"/>
      <c r="F24" s="3"/>
      <c r="G24" s="3"/>
      <c r="H24" s="44"/>
      <c r="I24" s="44"/>
      <c r="J24" s="50"/>
      <c r="K24" s="17"/>
      <c r="L24" s="17"/>
      <c r="M24" s="17"/>
    </row>
    <row r="25" spans="1:7" ht="18" customHeight="1">
      <c r="A25" s="100"/>
      <c r="B25" s="149" t="s">
        <v>79</v>
      </c>
      <c r="C25" s="149"/>
      <c r="D25" s="149"/>
      <c r="E25" s="149"/>
      <c r="F25" s="4"/>
      <c r="G25" s="3"/>
    </row>
    <row r="26" spans="1:7" ht="12.75">
      <c r="A26" s="74"/>
      <c r="B26" s="46" t="s">
        <v>26</v>
      </c>
      <c r="C26" s="15" t="s">
        <v>6</v>
      </c>
      <c r="D26" s="15" t="s">
        <v>7</v>
      </c>
      <c r="E26" s="15" t="s">
        <v>28</v>
      </c>
      <c r="F26" s="18"/>
      <c r="G26" s="3"/>
    </row>
    <row r="27" spans="1:7" ht="12.75">
      <c r="A27" s="74"/>
      <c r="B27" s="79" t="s">
        <v>37</v>
      </c>
      <c r="C27" s="42">
        <f>ROUND(('Enrol LGA'!C6+'Enrol LGA'!C16)/('Enrol Details'!G2+'Enrol Details'!G11)*100,0)</f>
        <v>66</v>
      </c>
      <c r="D27" s="42">
        <f>ROUND(('Enrol LGA'!D6+'Enrol LGA'!D16)/('Enrol Details'!H2+'Enrol Details'!H11)*100,0)</f>
        <v>55</v>
      </c>
      <c r="E27" s="42">
        <f>ROUND(('Enrol LGA'!E6+'Enrol LGA'!E16)/('Enrol Details'!I2+'Enrol Details'!I11)*100,0)</f>
        <v>60</v>
      </c>
      <c r="F27" s="18"/>
      <c r="G27" s="3"/>
    </row>
    <row r="28" spans="1:7" ht="12.75">
      <c r="A28" s="74"/>
      <c r="B28" s="16" t="s">
        <v>38</v>
      </c>
      <c r="C28" s="33">
        <f>ROUND(('Enrol LGA'!C7+'Enrol LGA'!C17)/('Enrol Details'!G3+'Enrol Details'!G12)*100,0)</f>
        <v>86</v>
      </c>
      <c r="D28" s="33">
        <f>ROUND(('Enrol LGA'!D7+'Enrol LGA'!D17)/('Enrol Details'!H3+'Enrol Details'!H12)*100,0)</f>
        <v>71</v>
      </c>
      <c r="E28" s="33">
        <f>ROUND(('Enrol LGA'!E7+'Enrol LGA'!E17)/('Enrol Details'!I3+'Enrol Details'!I12)*100,0)</f>
        <v>78</v>
      </c>
      <c r="F28" s="18"/>
      <c r="G28" s="3"/>
    </row>
    <row r="29" spans="1:7" ht="12.75">
      <c r="A29" s="74"/>
      <c r="B29" s="79" t="s">
        <v>39</v>
      </c>
      <c r="C29" s="27">
        <f>ROUND(('Enrol LGA'!C8+'Enrol LGA'!C18)/('Enrol Details'!G4+'Enrol Details'!G13)*100,0)</f>
        <v>63</v>
      </c>
      <c r="D29" s="27">
        <f>ROUND(('Enrol LGA'!D8+'Enrol LGA'!D18)/('Enrol Details'!H4+'Enrol Details'!H13)*100,0)</f>
        <v>45</v>
      </c>
      <c r="E29" s="27">
        <f>ROUND(('Enrol LGA'!E8+'Enrol LGA'!E18)/('Enrol Details'!I4+'Enrol Details'!I13)*100,0)</f>
        <v>54</v>
      </c>
      <c r="F29" s="18"/>
      <c r="G29" s="3"/>
    </row>
    <row r="30" spans="1:7" ht="12.75">
      <c r="A30" s="74"/>
      <c r="B30" s="16" t="s">
        <v>40</v>
      </c>
      <c r="C30" s="33">
        <f>ROUND(('Enrol LGA'!C9+'Enrol LGA'!C19)/('Enrol Details'!G5+'Enrol Details'!G14)*100,0)</f>
        <v>77</v>
      </c>
      <c r="D30" s="33">
        <f>ROUND(('Enrol LGA'!D9+'Enrol LGA'!D19)/('Enrol Details'!H5+'Enrol Details'!H14)*100,0)</f>
        <v>61</v>
      </c>
      <c r="E30" s="33">
        <f>ROUND(('Enrol LGA'!E9+'Enrol LGA'!E19)/('Enrol Details'!I5+'Enrol Details'!I14)*100,0)</f>
        <v>69</v>
      </c>
      <c r="F30" s="18"/>
      <c r="G30" s="3"/>
    </row>
    <row r="31" spans="1:7" ht="12.75">
      <c r="A31" s="74"/>
      <c r="B31" s="79" t="s">
        <v>41</v>
      </c>
      <c r="C31" s="27">
        <f>ROUND(('Enrol LGA'!C10+'Enrol LGA'!C20)/('Enrol Details'!G6+'Enrol Details'!G15)*100,0)</f>
        <v>61</v>
      </c>
      <c r="D31" s="27">
        <f>ROUND(('Enrol LGA'!D10+'Enrol LGA'!D20)/('Enrol Details'!H6+'Enrol Details'!H15)*100,0)</f>
        <v>50</v>
      </c>
      <c r="E31" s="27">
        <f>ROUND(('Enrol LGA'!E10+'Enrol LGA'!E20)/('Enrol Details'!I6+'Enrol Details'!I15)*100,0)</f>
        <v>56</v>
      </c>
      <c r="F31" s="18"/>
      <c r="G31" s="3"/>
    </row>
    <row r="32" spans="1:7" ht="12.75">
      <c r="A32" s="74"/>
      <c r="B32" s="16" t="s">
        <v>42</v>
      </c>
      <c r="C32" s="33">
        <f>ROUND(('Enrol LGA'!C11+'Enrol LGA'!C21)/('Enrol Details'!G7+'Enrol Details'!G16)*100,0)</f>
        <v>46</v>
      </c>
      <c r="D32" s="33">
        <f>ROUND(('Enrol LGA'!D11+'Enrol LGA'!D21)/('Enrol Details'!H7+'Enrol Details'!H16)*100,0)</f>
        <v>34</v>
      </c>
      <c r="E32" s="33">
        <f>ROUND(('Enrol LGA'!E11+'Enrol LGA'!E21)/('Enrol Details'!I7+'Enrol Details'!I16)*100,0)</f>
        <v>40</v>
      </c>
      <c r="F32" s="18"/>
      <c r="G32" s="3"/>
    </row>
    <row r="33" spans="1:7" ht="12.75">
      <c r="A33" s="74"/>
      <c r="B33" s="79" t="s">
        <v>89</v>
      </c>
      <c r="C33" s="34">
        <f>ROUND(('Enrol LGA'!C12+'Enrol LGA'!C22)/('Enrol Details'!G8+'Enrol Details'!G17)*100,0)</f>
        <v>67</v>
      </c>
      <c r="D33" s="34">
        <f>ROUND(('Enrol LGA'!D12+'Enrol LGA'!D22)/('Enrol Details'!H8+'Enrol Details'!H17)*100,0)</f>
        <v>54</v>
      </c>
      <c r="E33" s="34">
        <f>ROUND(('Enrol LGA'!E12+'Enrol LGA'!E22)/('Enrol Details'!I8+'Enrol Details'!I17)*100,0)</f>
        <v>61</v>
      </c>
      <c r="F33" s="18"/>
      <c r="G33" s="3"/>
    </row>
    <row r="34" spans="1:7" ht="3.75" customHeight="1">
      <c r="A34" s="67"/>
      <c r="B34" s="26"/>
      <c r="C34" s="31"/>
      <c r="D34" s="31"/>
      <c r="E34" s="31"/>
      <c r="F34" s="19"/>
      <c r="G34" s="3"/>
    </row>
    <row r="35" spans="1:13" ht="12.75">
      <c r="A35" s="3"/>
      <c r="B35" s="27"/>
      <c r="C35" s="27"/>
      <c r="D35" s="27"/>
      <c r="E35" s="27"/>
      <c r="F35" s="3"/>
      <c r="G35" s="3"/>
      <c r="H35" s="44"/>
      <c r="I35" s="44"/>
      <c r="J35" s="50"/>
      <c r="K35" s="17"/>
      <c r="L35" s="17"/>
      <c r="M35" s="17"/>
    </row>
    <row r="36" spans="1:7" ht="18" customHeight="1">
      <c r="A36" s="100"/>
      <c r="B36" s="149" t="s">
        <v>11</v>
      </c>
      <c r="C36" s="149"/>
      <c r="D36" s="149"/>
      <c r="E36" s="149"/>
      <c r="F36" s="4"/>
      <c r="G36" s="3"/>
    </row>
    <row r="37" spans="1:7" ht="12.75">
      <c r="A37" s="74"/>
      <c r="B37" s="46" t="s">
        <v>26</v>
      </c>
      <c r="C37" s="15" t="s">
        <v>6</v>
      </c>
      <c r="D37" s="15" t="s">
        <v>7</v>
      </c>
      <c r="E37" s="15" t="s">
        <v>28</v>
      </c>
      <c r="F37" s="18"/>
      <c r="G37" s="3"/>
    </row>
    <row r="38" spans="1:7" ht="12.75">
      <c r="A38" s="74"/>
      <c r="B38" s="79" t="s">
        <v>37</v>
      </c>
      <c r="C38" s="27">
        <f>ROUND('Enrol LGA'!C26/'Enrol Details'!G20*100,0)</f>
        <v>42</v>
      </c>
      <c r="D38" s="27">
        <f>ROUND('Enrol LGA'!D26/'Enrol Details'!H20*100,0)</f>
        <v>27</v>
      </c>
      <c r="E38" s="27">
        <f>ROUND('Enrol LGA'!E26/'Enrol Details'!I20*100,0)</f>
        <v>34</v>
      </c>
      <c r="F38" s="18"/>
      <c r="G38" s="3"/>
    </row>
    <row r="39" spans="1:7" ht="12.75">
      <c r="A39" s="74"/>
      <c r="B39" s="16" t="s">
        <v>38</v>
      </c>
      <c r="C39" s="33">
        <f>ROUND('Enrol LGA'!C27/'Enrol Details'!G21*100,0)</f>
        <v>9</v>
      </c>
      <c r="D39" s="33">
        <f>ROUND('Enrol LGA'!D27/'Enrol Details'!H21*100,0)</f>
        <v>5</v>
      </c>
      <c r="E39" s="33">
        <f>ROUND('Enrol LGA'!E27/'Enrol Details'!I21*100,0)</f>
        <v>7</v>
      </c>
      <c r="F39" s="18"/>
      <c r="G39" s="3"/>
    </row>
    <row r="40" spans="1:7" ht="12.75">
      <c r="A40" s="74"/>
      <c r="B40" s="79" t="s">
        <v>39</v>
      </c>
      <c r="C40" s="27">
        <f>ROUND('Enrol LGA'!C28/'Enrol Details'!G22*100,0)</f>
        <v>13</v>
      </c>
      <c r="D40" s="27">
        <f>ROUND('Enrol LGA'!D28/'Enrol Details'!H22*100,0)</f>
        <v>4</v>
      </c>
      <c r="E40" s="27">
        <f>ROUND('Enrol LGA'!E28/'Enrol Details'!I22*100,0)</f>
        <v>8</v>
      </c>
      <c r="F40" s="18"/>
      <c r="G40" s="3"/>
    </row>
    <row r="41" spans="1:7" ht="12.75">
      <c r="A41" s="74"/>
      <c r="B41" s="16" t="s">
        <v>40</v>
      </c>
      <c r="C41" s="33">
        <f>ROUND('Enrol LGA'!C29/'Enrol Details'!G23*100,0)</f>
        <v>26</v>
      </c>
      <c r="D41" s="33">
        <f>ROUND('Enrol LGA'!D29/'Enrol Details'!H23*100,0)</f>
        <v>9</v>
      </c>
      <c r="E41" s="33">
        <f>ROUND('Enrol LGA'!E29/'Enrol Details'!I23*100,0)</f>
        <v>17</v>
      </c>
      <c r="F41" s="18"/>
      <c r="G41" s="3"/>
    </row>
    <row r="42" spans="1:7" ht="12.75">
      <c r="A42" s="74"/>
      <c r="B42" s="79" t="s">
        <v>41</v>
      </c>
      <c r="C42" s="27">
        <f>ROUND('Enrol LGA'!C30/'Enrol Details'!G24*100,0)</f>
        <v>16</v>
      </c>
      <c r="D42" s="27">
        <f>ROUND('Enrol LGA'!D30/'Enrol Details'!H24*100,0)</f>
        <v>4</v>
      </c>
      <c r="E42" s="27">
        <f>ROUND('Enrol LGA'!E30/'Enrol Details'!I24*100,0)</f>
        <v>10</v>
      </c>
      <c r="F42" s="18"/>
      <c r="G42" s="3"/>
    </row>
    <row r="43" spans="1:7" ht="12.75">
      <c r="A43" s="74"/>
      <c r="B43" s="16" t="s">
        <v>42</v>
      </c>
      <c r="C43" s="33">
        <f>ROUND('Enrol LGA'!C31/'Enrol Details'!G25*100,0)</f>
        <v>5</v>
      </c>
      <c r="D43" s="33">
        <f>ROUND('Enrol LGA'!D31/'Enrol Details'!H25*100,0)</f>
        <v>2</v>
      </c>
      <c r="E43" s="33">
        <f>ROUND('Enrol LGA'!E31/'Enrol Details'!I25*100,0)</f>
        <v>4</v>
      </c>
      <c r="F43" s="18"/>
      <c r="G43" s="3"/>
    </row>
    <row r="44" spans="1:7" ht="12.75">
      <c r="A44" s="74"/>
      <c r="B44" s="79" t="s">
        <v>89</v>
      </c>
      <c r="C44" s="34">
        <f>ROUND('Enrol LGA'!C32/'Enrol Details'!G26*100,0)</f>
        <v>21</v>
      </c>
      <c r="D44" s="34">
        <f>ROUND('Enrol LGA'!D32/'Enrol Details'!H26*100,0)</f>
        <v>12</v>
      </c>
      <c r="E44" s="34">
        <f>ROUND('Enrol LGA'!E32/'Enrol Details'!I26*100,0)</f>
        <v>17</v>
      </c>
      <c r="F44" s="18"/>
      <c r="G44" s="3"/>
    </row>
    <row r="45" spans="1:7" ht="3.75" customHeight="1">
      <c r="A45" s="67"/>
      <c r="B45" s="26"/>
      <c r="C45" s="31"/>
      <c r="D45" s="31"/>
      <c r="E45" s="31"/>
      <c r="F45" s="19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 t="s">
        <v>44</v>
      </c>
      <c r="C47" s="3"/>
      <c r="D47" s="3"/>
      <c r="E47" s="3"/>
      <c r="F47" s="3"/>
      <c r="G47" s="3"/>
    </row>
    <row r="48" ht="12.75">
      <c r="B48" s="3" t="s">
        <v>88</v>
      </c>
    </row>
  </sheetData>
  <mergeCells count="5">
    <mergeCell ref="H15:M15"/>
    <mergeCell ref="B36:E36"/>
    <mergeCell ref="B3:E3"/>
    <mergeCell ref="B14:E14"/>
    <mergeCell ref="B25:E25"/>
  </mergeCells>
  <printOptions horizontalCentered="1"/>
  <pageMargins left="0.75" right="0.75" top="1" bottom="1" header="0.5" footer="0.5"/>
  <pageSetup horizontalDpi="600" verticalDpi="600" orientation="portrait" r:id="rId2"/>
  <headerFooter alignWithMargins="0">
    <oddHeader>&amp;LDepartment of State for Education&amp;RStatistical Abstract</oddHeader>
    <oddFooter>&amp;CPublished November 2005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B11" sqref="B11"/>
    </sheetView>
  </sheetViews>
  <sheetFormatPr defaultColWidth="9.140625" defaultRowHeight="12.75"/>
  <cols>
    <col min="1" max="1" width="1.57421875" style="0" customWidth="1"/>
    <col min="2" max="2" width="19.00390625" style="0" customWidth="1"/>
    <col min="3" max="5" width="10.7109375" style="0" customWidth="1"/>
    <col min="6" max="6" width="1.57421875" style="0" customWidth="1"/>
    <col min="8" max="8" width="5.8515625" style="0" customWidth="1"/>
    <col min="9" max="9" width="0.2890625" style="0" customWidth="1"/>
    <col min="16" max="16" width="13.28125" style="0" bestFit="1" customWidth="1"/>
    <col min="17" max="17" width="12.7109375" style="0" bestFit="1" customWidth="1"/>
  </cols>
  <sheetData>
    <row r="1" spans="2:4" ht="15.75">
      <c r="B1" s="5"/>
      <c r="C1" s="1"/>
      <c r="D1" s="1"/>
    </row>
    <row r="2" ht="60.75" customHeight="1"/>
    <row r="3" spans="1:7" ht="18" customHeight="1">
      <c r="A3" s="100"/>
      <c r="B3" s="149" t="s">
        <v>8</v>
      </c>
      <c r="C3" s="149"/>
      <c r="D3" s="149"/>
      <c r="E3" s="149"/>
      <c r="F3" s="4"/>
      <c r="G3" s="101"/>
    </row>
    <row r="4" spans="1:7" ht="12.75">
      <c r="A4" s="74"/>
      <c r="B4" s="46" t="s">
        <v>26</v>
      </c>
      <c r="C4" s="15" t="s">
        <v>6</v>
      </c>
      <c r="D4" s="15" t="s">
        <v>7</v>
      </c>
      <c r="E4" s="15" t="s">
        <v>28</v>
      </c>
      <c r="F4" s="18"/>
      <c r="G4" s="3"/>
    </row>
    <row r="5" spans="1:7" ht="12.75">
      <c r="A5" s="74"/>
      <c r="B5" s="79" t="s">
        <v>37</v>
      </c>
      <c r="C5" s="42">
        <f>ROUND('Enrol Details'!D2/'Enrol Details'!G2*100,0)</f>
        <v>60</v>
      </c>
      <c r="D5" s="42">
        <f>ROUND('Enrol Details'!E2/'Enrol Details'!H2*100,0)</f>
        <v>53</v>
      </c>
      <c r="E5" s="42">
        <f>ROUND('Enrol Details'!F2/'Enrol Details'!I2*100,0)</f>
        <v>57</v>
      </c>
      <c r="F5" s="18"/>
      <c r="G5" s="3"/>
    </row>
    <row r="6" spans="1:7" ht="12.75">
      <c r="A6" s="74"/>
      <c r="B6" s="16" t="s">
        <v>38</v>
      </c>
      <c r="C6" s="33">
        <f>ROUND('Enrol Details'!D3/'Enrol Details'!G3*100,0)</f>
        <v>75</v>
      </c>
      <c r="D6" s="33">
        <f>ROUND('Enrol Details'!E3/'Enrol Details'!H3*100,0)</f>
        <v>67</v>
      </c>
      <c r="E6" s="33">
        <f>ROUND('Enrol Details'!F3/'Enrol Details'!I3*100,0)</f>
        <v>71</v>
      </c>
      <c r="F6" s="18"/>
      <c r="G6" s="3"/>
    </row>
    <row r="7" spans="1:7" ht="12.75">
      <c r="A7" s="74"/>
      <c r="B7" s="79" t="s">
        <v>39</v>
      </c>
      <c r="C7" s="27">
        <f>ROUND('Enrol Details'!D4/'Enrol Details'!G4*100,0)</f>
        <v>54</v>
      </c>
      <c r="D7" s="27">
        <f>ROUND('Enrol Details'!E4/'Enrol Details'!H4*100,0)</f>
        <v>42</v>
      </c>
      <c r="E7" s="27">
        <f>ROUND('Enrol Details'!F4/'Enrol Details'!I4*100,0)</f>
        <v>48</v>
      </c>
      <c r="F7" s="18"/>
      <c r="G7" s="3"/>
    </row>
    <row r="8" spans="1:7" ht="12.75">
      <c r="A8" s="74"/>
      <c r="B8" s="16" t="s">
        <v>40</v>
      </c>
      <c r="C8" s="33">
        <f>ROUND('Enrol Details'!D5/'Enrol Details'!G5*100,0)</f>
        <v>65</v>
      </c>
      <c r="D8" s="33">
        <f>ROUND('Enrol Details'!E5/'Enrol Details'!H5*100,0)</f>
        <v>58</v>
      </c>
      <c r="E8" s="33">
        <f>ROUND('Enrol Details'!F5/'Enrol Details'!I5*100,0)</f>
        <v>62</v>
      </c>
      <c r="F8" s="18"/>
      <c r="G8" s="3"/>
    </row>
    <row r="9" spans="1:7" ht="12.75">
      <c r="A9" s="74"/>
      <c r="B9" s="79" t="s">
        <v>41</v>
      </c>
      <c r="C9" s="27">
        <f>ROUND('Enrol Details'!D6/'Enrol Details'!G6*100,0)</f>
        <v>55</v>
      </c>
      <c r="D9" s="27">
        <f>ROUND('Enrol Details'!E6/'Enrol Details'!H6*100,0)</f>
        <v>51</v>
      </c>
      <c r="E9" s="27">
        <f>ROUND('Enrol Details'!F6/'Enrol Details'!I6*100,0)</f>
        <v>53</v>
      </c>
      <c r="F9" s="18"/>
      <c r="G9" s="3"/>
    </row>
    <row r="10" spans="1:7" ht="12.75">
      <c r="A10" s="74"/>
      <c r="B10" s="16" t="s">
        <v>42</v>
      </c>
      <c r="C10" s="33">
        <f>ROUND('Enrol Details'!D7/'Enrol Details'!G7*100,0)</f>
        <v>46</v>
      </c>
      <c r="D10" s="33">
        <f>ROUND('Enrol Details'!E7/'Enrol Details'!H7*100,0)</f>
        <v>39</v>
      </c>
      <c r="E10" s="33">
        <f>ROUND('Enrol Details'!F7/'Enrol Details'!I7*100,0)</f>
        <v>42</v>
      </c>
      <c r="F10" s="18"/>
      <c r="G10" s="3"/>
    </row>
    <row r="11" spans="1:7" ht="12.75">
      <c r="A11" s="74"/>
      <c r="B11" s="79" t="s">
        <v>89</v>
      </c>
      <c r="C11" s="34">
        <f>ROUND('Enrol Details'!D8/'Enrol Details'!G8*100,0)</f>
        <v>60</v>
      </c>
      <c r="D11" s="34">
        <f>ROUND('Enrol Details'!E8/'Enrol Details'!H8*100,0)</f>
        <v>53</v>
      </c>
      <c r="E11" s="34">
        <f>ROUND('Enrol Details'!F8/'Enrol Details'!I8*100,0)</f>
        <v>56</v>
      </c>
      <c r="F11" s="18"/>
      <c r="G11" s="3"/>
    </row>
    <row r="12" spans="1:7" ht="3.75" customHeight="1">
      <c r="A12" s="67"/>
      <c r="B12" s="26"/>
      <c r="C12" s="31"/>
      <c r="D12" s="31"/>
      <c r="E12" s="31"/>
      <c r="F12" s="19"/>
      <c r="G12" s="3"/>
    </row>
    <row r="13" spans="1:7" ht="12.75">
      <c r="A13" s="3"/>
      <c r="B13" s="27"/>
      <c r="C13" s="27"/>
      <c r="D13" s="27"/>
      <c r="E13" s="27"/>
      <c r="F13" s="3"/>
      <c r="G13" s="3"/>
    </row>
    <row r="14" spans="1:7" ht="17.25" customHeight="1">
      <c r="A14" s="100"/>
      <c r="B14" s="149" t="s">
        <v>9</v>
      </c>
      <c r="C14" s="149"/>
      <c r="D14" s="149"/>
      <c r="E14" s="149"/>
      <c r="F14" s="4"/>
      <c r="G14" s="3"/>
    </row>
    <row r="15" spans="1:9" ht="12.75">
      <c r="A15" s="74"/>
      <c r="B15" s="46" t="s">
        <v>26</v>
      </c>
      <c r="C15" s="15" t="s">
        <v>6</v>
      </c>
      <c r="D15" s="15" t="s">
        <v>7</v>
      </c>
      <c r="E15" s="15" t="s">
        <v>28</v>
      </c>
      <c r="F15" s="18"/>
      <c r="G15" s="3"/>
      <c r="H15" s="110"/>
      <c r="I15" s="110"/>
    </row>
    <row r="16" spans="1:9" ht="12.75">
      <c r="A16" s="74"/>
      <c r="B16" s="79" t="s">
        <v>37</v>
      </c>
      <c r="C16" s="42">
        <f>ROUND('Enrol Details'!D11/'Enrol Details'!G11*100,0)</f>
        <v>31</v>
      </c>
      <c r="D16" s="42">
        <f>ROUND('Enrol Details'!E11/'Enrol Details'!H11*100,0)</f>
        <v>27</v>
      </c>
      <c r="E16" s="42">
        <f>ROUND('Enrol Details'!F11/'Enrol Details'!I11*100,0)</f>
        <v>29</v>
      </c>
      <c r="F16" s="18"/>
      <c r="G16" s="3"/>
      <c r="H16" s="21"/>
      <c r="I16" s="21"/>
    </row>
    <row r="17" spans="1:9" ht="12.75">
      <c r="A17" s="74"/>
      <c r="B17" s="16" t="s">
        <v>38</v>
      </c>
      <c r="C17" s="33">
        <f>ROUND('Enrol Details'!D12/'Enrol Details'!G12*100,0)</f>
        <v>27</v>
      </c>
      <c r="D17" s="33">
        <f>ROUND('Enrol Details'!E12/'Enrol Details'!H12*100,0)</f>
        <v>22</v>
      </c>
      <c r="E17" s="33">
        <f>ROUND('Enrol Details'!F12/'Enrol Details'!I12*100,0)</f>
        <v>24</v>
      </c>
      <c r="F17" s="18"/>
      <c r="G17" s="3"/>
      <c r="H17" s="21"/>
      <c r="I17" s="21"/>
    </row>
    <row r="18" spans="1:9" ht="12.75">
      <c r="A18" s="74"/>
      <c r="B18" s="79" t="s">
        <v>39</v>
      </c>
      <c r="C18" s="27">
        <f>ROUND('Enrol Details'!D13/'Enrol Details'!G13*100,0)</f>
        <v>20</v>
      </c>
      <c r="D18" s="27">
        <f>ROUND('Enrol Details'!E13/'Enrol Details'!H13*100,0)</f>
        <v>12</v>
      </c>
      <c r="E18" s="27">
        <f>ROUND('Enrol Details'!F13/'Enrol Details'!I13*100,0)</f>
        <v>16</v>
      </c>
      <c r="F18" s="18"/>
      <c r="G18" s="3"/>
      <c r="H18" s="21"/>
      <c r="I18" s="21"/>
    </row>
    <row r="19" spans="1:9" ht="12.75">
      <c r="A19" s="74"/>
      <c r="B19" s="16" t="s">
        <v>40</v>
      </c>
      <c r="C19" s="33">
        <f>ROUND('Enrol Details'!D14/'Enrol Details'!G14*100,0)</f>
        <v>21</v>
      </c>
      <c r="D19" s="33">
        <f>ROUND('Enrol Details'!E14/'Enrol Details'!H14*100,0)</f>
        <v>13</v>
      </c>
      <c r="E19" s="33">
        <f>ROUND('Enrol Details'!F14/'Enrol Details'!I14*100,0)</f>
        <v>17</v>
      </c>
      <c r="F19" s="18"/>
      <c r="G19" s="3"/>
      <c r="H19" s="21"/>
      <c r="I19" s="21"/>
    </row>
    <row r="20" spans="1:9" ht="12.75">
      <c r="A20" s="74"/>
      <c r="B20" s="79" t="s">
        <v>41</v>
      </c>
      <c r="C20" s="27">
        <f>ROUND('Enrol Details'!D15/'Enrol Details'!G15*100,0)</f>
        <v>21</v>
      </c>
      <c r="D20" s="27">
        <f>ROUND('Enrol Details'!E15/'Enrol Details'!H15*100,0)</f>
        <v>12</v>
      </c>
      <c r="E20" s="27">
        <f>ROUND('Enrol Details'!F15/'Enrol Details'!I15*100,0)</f>
        <v>16</v>
      </c>
      <c r="F20" s="18"/>
      <c r="G20" s="3"/>
      <c r="H20" s="21"/>
      <c r="I20" s="21"/>
    </row>
    <row r="21" spans="1:9" ht="12.75">
      <c r="A21" s="74"/>
      <c r="B21" s="16" t="s">
        <v>42</v>
      </c>
      <c r="C21" s="33">
        <f>ROUND('Enrol Details'!D16/'Enrol Details'!G16*100,0)</f>
        <v>9</v>
      </c>
      <c r="D21" s="33">
        <f>ROUND('Enrol Details'!E16/'Enrol Details'!H16*100,0)</f>
        <v>5</v>
      </c>
      <c r="E21" s="33">
        <f>ROUND('Enrol Details'!F16/'Enrol Details'!I16*100,0)</f>
        <v>7</v>
      </c>
      <c r="F21" s="18"/>
      <c r="G21" s="3"/>
      <c r="H21" s="21"/>
      <c r="I21" s="21"/>
    </row>
    <row r="22" spans="1:9" ht="12.75">
      <c r="A22" s="74"/>
      <c r="B22" s="79" t="s">
        <v>89</v>
      </c>
      <c r="C22" s="34">
        <f>ROUND('Enrol Details'!D17/'Enrol Details'!G17*100,0)</f>
        <v>24</v>
      </c>
      <c r="D22" s="34">
        <f>ROUND('Enrol Details'!E17/'Enrol Details'!H17*100,0)</f>
        <v>19</v>
      </c>
      <c r="E22" s="34">
        <f>ROUND('Enrol Details'!F17/'Enrol Details'!I17*100,0)</f>
        <v>21</v>
      </c>
      <c r="F22" s="18"/>
      <c r="G22" s="3"/>
      <c r="H22" s="21"/>
      <c r="I22" s="21"/>
    </row>
    <row r="23" spans="1:7" ht="3.75" customHeight="1">
      <c r="A23" s="67"/>
      <c r="B23" s="26"/>
      <c r="C23" s="31"/>
      <c r="D23" s="31"/>
      <c r="E23" s="38"/>
      <c r="F23" s="19"/>
      <c r="G23" s="3"/>
    </row>
    <row r="24" spans="1:9" ht="12.75">
      <c r="A24" s="3"/>
      <c r="B24" s="27"/>
      <c r="C24" s="27"/>
      <c r="D24" s="27"/>
      <c r="E24" s="27"/>
      <c r="F24" s="3"/>
      <c r="G24" s="3"/>
      <c r="H24" s="44"/>
      <c r="I24" s="44"/>
    </row>
    <row r="25" spans="1:7" ht="18" customHeight="1">
      <c r="A25" s="100"/>
      <c r="B25" s="149" t="s">
        <v>79</v>
      </c>
      <c r="C25" s="149"/>
      <c r="D25" s="149"/>
      <c r="E25" s="149"/>
      <c r="F25" s="4"/>
      <c r="G25" s="3"/>
    </row>
    <row r="26" spans="1:7" ht="12.75">
      <c r="A26" s="74"/>
      <c r="B26" s="46" t="s">
        <v>26</v>
      </c>
      <c r="C26" s="15" t="s">
        <v>6</v>
      </c>
      <c r="D26" s="15" t="s">
        <v>7</v>
      </c>
      <c r="E26" s="15" t="s">
        <v>28</v>
      </c>
      <c r="F26" s="18"/>
      <c r="G26" s="3"/>
    </row>
    <row r="27" spans="1:7" ht="12.75">
      <c r="A27" s="74"/>
      <c r="B27" s="79" t="s">
        <v>37</v>
      </c>
      <c r="C27" s="42">
        <f>ROUND(('Enrol Details'!D2+'Enrol Details'!D11)/('Enrol Details'!G2+'Enrol Details'!G11)*100,0)</f>
        <v>51</v>
      </c>
      <c r="D27" s="42">
        <f>ROUND(('Enrol Details'!E2+'Enrol Details'!E11)/('Enrol Details'!H2+'Enrol Details'!H11)*100,0)</f>
        <v>45</v>
      </c>
      <c r="E27" s="42">
        <f>ROUND(('Enrol Details'!F2+'Enrol Details'!F11)/('Enrol Details'!I2+'Enrol Details'!I11)*100,0)</f>
        <v>47</v>
      </c>
      <c r="F27" s="18"/>
      <c r="G27" s="3"/>
    </row>
    <row r="28" spans="1:7" ht="12.75">
      <c r="A28" s="74"/>
      <c r="B28" s="16" t="s">
        <v>38</v>
      </c>
      <c r="C28" s="33">
        <f>ROUND(('Enrol Details'!D3+'Enrol Details'!D12)/('Enrol Details'!G3+'Enrol Details'!G12)*100,0)</f>
        <v>60</v>
      </c>
      <c r="D28" s="33">
        <f>ROUND(('Enrol Details'!E3+'Enrol Details'!E12)/('Enrol Details'!H3+'Enrol Details'!H12)*100,0)</f>
        <v>53</v>
      </c>
      <c r="E28" s="33">
        <f>ROUND(('Enrol Details'!F3+'Enrol Details'!F12)/('Enrol Details'!I3+'Enrol Details'!I12)*100,0)</f>
        <v>57</v>
      </c>
      <c r="F28" s="18"/>
      <c r="G28" s="3"/>
    </row>
    <row r="29" spans="1:7" ht="12.75">
      <c r="A29" s="74"/>
      <c r="B29" s="79" t="s">
        <v>39</v>
      </c>
      <c r="C29" s="27">
        <f>ROUND(('Enrol Details'!D4+'Enrol Details'!D13)/('Enrol Details'!G4+'Enrol Details'!G13)*100,0)</f>
        <v>44</v>
      </c>
      <c r="D29" s="27">
        <f>ROUND(('Enrol Details'!E4+'Enrol Details'!E13)/('Enrol Details'!H4+'Enrol Details'!H13)*100,0)</f>
        <v>33</v>
      </c>
      <c r="E29" s="27">
        <f>ROUND(('Enrol Details'!F4+'Enrol Details'!F13)/('Enrol Details'!I4+'Enrol Details'!I13)*100,0)</f>
        <v>38</v>
      </c>
      <c r="F29" s="18"/>
      <c r="G29" s="3"/>
    </row>
    <row r="30" spans="1:7" ht="12.75">
      <c r="A30" s="74"/>
      <c r="B30" s="16" t="s">
        <v>40</v>
      </c>
      <c r="C30" s="33">
        <f>ROUND(('Enrol Details'!D5+'Enrol Details'!D14)/('Enrol Details'!G5+'Enrol Details'!G14)*100,0)</f>
        <v>52</v>
      </c>
      <c r="D30" s="33">
        <f>ROUND(('Enrol Details'!E5+'Enrol Details'!E14)/('Enrol Details'!H5+'Enrol Details'!H14)*100,0)</f>
        <v>45</v>
      </c>
      <c r="E30" s="33">
        <f>ROUND(('Enrol Details'!F5+'Enrol Details'!F14)/('Enrol Details'!I5+'Enrol Details'!I14)*100,0)</f>
        <v>49</v>
      </c>
      <c r="F30" s="18"/>
      <c r="G30" s="3"/>
    </row>
    <row r="31" spans="1:7" ht="12.75">
      <c r="A31" s="74"/>
      <c r="B31" s="79" t="s">
        <v>41</v>
      </c>
      <c r="C31" s="27">
        <f>ROUND(('Enrol Details'!D6+'Enrol Details'!D15)/('Enrol Details'!G6+'Enrol Details'!G15)*100,0)</f>
        <v>45</v>
      </c>
      <c r="D31" s="27">
        <f>ROUND(('Enrol Details'!E6+'Enrol Details'!E15)/('Enrol Details'!H6+'Enrol Details'!H15)*100,0)</f>
        <v>40</v>
      </c>
      <c r="E31" s="27">
        <f>ROUND(('Enrol Details'!F6+'Enrol Details'!F15)/('Enrol Details'!I6+'Enrol Details'!I15)*100,0)</f>
        <v>43</v>
      </c>
      <c r="F31" s="18"/>
      <c r="G31" s="3"/>
    </row>
    <row r="32" spans="1:7" ht="12.75">
      <c r="A32" s="74"/>
      <c r="B32" s="16" t="s">
        <v>42</v>
      </c>
      <c r="C32" s="33">
        <f>ROUND(('Enrol Details'!D7+'Enrol Details'!D16)/('Enrol Details'!G7+'Enrol Details'!G16)*100,0)</f>
        <v>35</v>
      </c>
      <c r="D32" s="33">
        <f>ROUND(('Enrol Details'!E7+'Enrol Details'!E16)/('Enrol Details'!H7+'Enrol Details'!H16)*100,0)</f>
        <v>29</v>
      </c>
      <c r="E32" s="33">
        <f>ROUND(('Enrol Details'!F7+'Enrol Details'!F16)/('Enrol Details'!I7+'Enrol Details'!I16)*100,0)</f>
        <v>32</v>
      </c>
      <c r="F32" s="18"/>
      <c r="G32" s="3"/>
    </row>
    <row r="33" spans="1:7" ht="12.75">
      <c r="A33" s="74"/>
      <c r="B33" s="79" t="s">
        <v>89</v>
      </c>
      <c r="C33" s="34">
        <f>ROUND(('Enrol Details'!D8+'Enrol Details'!D17)/('Enrol Details'!G8+'Enrol Details'!G17)*100,0)</f>
        <v>49</v>
      </c>
      <c r="D33" s="34">
        <f>ROUND(('Enrol Details'!E8+'Enrol Details'!E17)/('Enrol Details'!H8+'Enrol Details'!H17)*100,0)</f>
        <v>42</v>
      </c>
      <c r="E33" s="34">
        <f>ROUND(('Enrol Details'!F8+'Enrol Details'!F17)/('Enrol Details'!I8+'Enrol Details'!I17)*100,0)</f>
        <v>46</v>
      </c>
      <c r="F33" s="18"/>
      <c r="G33" s="3"/>
    </row>
    <row r="34" spans="1:7" ht="3.75" customHeight="1">
      <c r="A34" s="67"/>
      <c r="B34" s="26"/>
      <c r="C34" s="31"/>
      <c r="D34" s="31"/>
      <c r="E34" s="31"/>
      <c r="F34" s="19"/>
      <c r="G34" s="3"/>
    </row>
    <row r="35" spans="1:9" ht="12.75">
      <c r="A35" s="3"/>
      <c r="B35" s="27"/>
      <c r="C35" s="27"/>
      <c r="D35" s="27"/>
      <c r="E35" s="27"/>
      <c r="F35" s="3"/>
      <c r="G35" s="3"/>
      <c r="H35" s="44"/>
      <c r="I35" s="44"/>
    </row>
    <row r="36" spans="1:7" ht="18" customHeight="1">
      <c r="A36" s="100"/>
      <c r="B36" s="149" t="s">
        <v>11</v>
      </c>
      <c r="C36" s="149"/>
      <c r="D36" s="149"/>
      <c r="E36" s="149"/>
      <c r="F36" s="4"/>
      <c r="G36" s="3"/>
    </row>
    <row r="37" spans="1:7" ht="12.75">
      <c r="A37" s="74"/>
      <c r="B37" s="46" t="s">
        <v>26</v>
      </c>
      <c r="C37" s="15" t="s">
        <v>6</v>
      </c>
      <c r="D37" s="15" t="s">
        <v>7</v>
      </c>
      <c r="E37" s="15" t="s">
        <v>28</v>
      </c>
      <c r="F37" s="18"/>
      <c r="G37" s="3"/>
    </row>
    <row r="38" spans="1:7" ht="12.75">
      <c r="A38" s="74"/>
      <c r="B38" s="79" t="s">
        <v>37</v>
      </c>
      <c r="C38" s="42">
        <f>ROUND('Enrol Details'!D20/'Enrol Details'!G20*100,0)</f>
        <v>20</v>
      </c>
      <c r="D38" s="42">
        <f>ROUND('Enrol Details'!E20/'Enrol Details'!H20*100,0)</f>
        <v>16</v>
      </c>
      <c r="E38" s="42">
        <f>ROUND('Enrol Details'!F20/'Enrol Details'!I20*100,0)</f>
        <v>18</v>
      </c>
      <c r="F38" s="18"/>
      <c r="G38" s="3"/>
    </row>
    <row r="39" spans="1:7" ht="12.75">
      <c r="A39" s="74"/>
      <c r="B39" s="16" t="s">
        <v>38</v>
      </c>
      <c r="C39" s="33">
        <f>ROUND('Enrol Details'!D21/'Enrol Details'!G21*100,0)</f>
        <v>4</v>
      </c>
      <c r="D39" s="33">
        <f>ROUND('Enrol Details'!E21/'Enrol Details'!H21*100,0)</f>
        <v>3</v>
      </c>
      <c r="E39" s="33">
        <f>ROUND('Enrol Details'!F21/'Enrol Details'!I21*100,0)</f>
        <v>3</v>
      </c>
      <c r="F39" s="18"/>
      <c r="G39" s="3"/>
    </row>
    <row r="40" spans="1:7" ht="12.75">
      <c r="A40" s="74"/>
      <c r="B40" s="79" t="s">
        <v>39</v>
      </c>
      <c r="C40" s="27">
        <f>ROUND('Enrol Details'!D22/'Enrol Details'!G22*100,0)</f>
        <v>5</v>
      </c>
      <c r="D40" s="27">
        <f>ROUND('Enrol Details'!E22/'Enrol Details'!H22*100,0)</f>
        <v>2</v>
      </c>
      <c r="E40" s="27">
        <f>ROUND('Enrol Details'!F22/'Enrol Details'!I22*100,0)</f>
        <v>3</v>
      </c>
      <c r="F40" s="18"/>
      <c r="G40" s="3"/>
    </row>
    <row r="41" spans="1:7" ht="12.75">
      <c r="A41" s="74"/>
      <c r="B41" s="16" t="s">
        <v>40</v>
      </c>
      <c r="C41" s="33">
        <f>ROUND('Enrol Details'!D23/'Enrol Details'!G23*100,0)</f>
        <v>18</v>
      </c>
      <c r="D41" s="33">
        <f>ROUND('Enrol Details'!E23/'Enrol Details'!H23*100,0)</f>
        <v>4</v>
      </c>
      <c r="E41" s="33">
        <f>ROUND('Enrol Details'!F23/'Enrol Details'!I23*100,0)</f>
        <v>11</v>
      </c>
      <c r="F41" s="18"/>
      <c r="G41" s="3"/>
    </row>
    <row r="42" spans="1:7" ht="12.75">
      <c r="A42" s="74"/>
      <c r="B42" s="79" t="s">
        <v>41</v>
      </c>
      <c r="C42" s="27">
        <f>ROUND('Enrol Details'!D24/'Enrol Details'!G24*100,0)</f>
        <v>6</v>
      </c>
      <c r="D42" s="27">
        <f>ROUND('Enrol Details'!E24/'Enrol Details'!H24*100,0)</f>
        <v>2</v>
      </c>
      <c r="E42" s="27">
        <f>ROUND('Enrol Details'!F24/'Enrol Details'!I24*100,0)</f>
        <v>4</v>
      </c>
      <c r="F42" s="18"/>
      <c r="G42" s="3"/>
    </row>
    <row r="43" spans="1:7" ht="12.75">
      <c r="A43" s="74"/>
      <c r="B43" s="16" t="s">
        <v>42</v>
      </c>
      <c r="C43" s="33">
        <f>ROUND('Enrol Details'!D25/'Enrol Details'!G25*100,0)</f>
        <v>1</v>
      </c>
      <c r="D43" s="33">
        <f>ROUND('Enrol Details'!E25/'Enrol Details'!H25*100,0)</f>
        <v>1</v>
      </c>
      <c r="E43" s="33">
        <f>ROUND('Enrol Details'!F25/'Enrol Details'!I25*100,0)</f>
        <v>1</v>
      </c>
      <c r="F43" s="18"/>
      <c r="G43" s="3"/>
    </row>
    <row r="44" spans="1:7" ht="12.75">
      <c r="A44" s="74"/>
      <c r="B44" s="79" t="s">
        <v>89</v>
      </c>
      <c r="C44" s="34">
        <f>ROUND('Enrol Details'!D26/'Enrol Details'!G26*100,0)</f>
        <v>10</v>
      </c>
      <c r="D44" s="34">
        <f>ROUND('Enrol Details'!E26/'Enrol Details'!H26*100,0)</f>
        <v>7</v>
      </c>
      <c r="E44" s="34">
        <f>ROUND('Enrol Details'!F26/'Enrol Details'!I26*100,0)</f>
        <v>8</v>
      </c>
      <c r="F44" s="18"/>
      <c r="G44" s="3"/>
    </row>
    <row r="45" spans="1:7" ht="3.75" customHeight="1">
      <c r="A45" s="67"/>
      <c r="B45" s="26"/>
      <c r="C45" s="31"/>
      <c r="D45" s="31"/>
      <c r="E45" s="31"/>
      <c r="F45" s="19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 t="s">
        <v>44</v>
      </c>
      <c r="C47" s="3"/>
      <c r="D47" s="3"/>
      <c r="E47" s="3"/>
      <c r="F47" s="3"/>
      <c r="G47" s="3"/>
    </row>
    <row r="48" ht="12.75">
      <c r="B48" s="3" t="s">
        <v>88</v>
      </c>
    </row>
  </sheetData>
  <mergeCells count="4">
    <mergeCell ref="B36:E36"/>
    <mergeCell ref="B3:E3"/>
    <mergeCell ref="B14:E14"/>
    <mergeCell ref="B25:E25"/>
  </mergeCells>
  <printOptions horizontalCentered="1"/>
  <pageMargins left="0.75" right="0.75" top="1" bottom="1" header="0.5" footer="0.5"/>
  <pageSetup horizontalDpi="600" verticalDpi="600" orientation="portrait" r:id="rId2"/>
  <headerFooter alignWithMargins="0">
    <oddHeader>&amp;LDepartment of State for Education&amp;RStatistical Abstract</oddHeader>
    <oddFooter>&amp;CPublished November 2005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K97"/>
  <sheetViews>
    <sheetView tabSelected="1" workbookViewId="0" topLeftCell="A1">
      <selection activeCell="C9" sqref="C9"/>
    </sheetView>
  </sheetViews>
  <sheetFormatPr defaultColWidth="9.140625" defaultRowHeight="12.75"/>
  <cols>
    <col min="1" max="1" width="1.7109375" style="0" customWidth="1"/>
    <col min="2" max="2" width="23.00390625" style="0" bestFit="1" customWidth="1"/>
    <col min="3" max="10" width="8.28125" style="0" customWidth="1"/>
  </cols>
  <sheetData>
    <row r="4" ht="12.75">
      <c r="A4" s="127" t="s">
        <v>81</v>
      </c>
    </row>
    <row r="6" spans="1:11" ht="12.75">
      <c r="A6" s="148" t="s">
        <v>85</v>
      </c>
      <c r="B6" s="149"/>
      <c r="C6" s="149"/>
      <c r="D6" s="149"/>
      <c r="E6" s="149"/>
      <c r="F6" s="149"/>
      <c r="G6" s="149"/>
      <c r="H6" s="149"/>
      <c r="I6" s="149"/>
      <c r="J6" s="149"/>
      <c r="K6" s="150"/>
    </row>
    <row r="7" spans="1:11" ht="12.75">
      <c r="A7" s="28"/>
      <c r="B7" s="15" t="s">
        <v>43</v>
      </c>
      <c r="C7" s="15" t="s">
        <v>90</v>
      </c>
      <c r="D7" s="15">
        <v>7</v>
      </c>
      <c r="E7" s="15">
        <v>8</v>
      </c>
      <c r="F7" s="15">
        <v>9</v>
      </c>
      <c r="G7" s="15">
        <v>10</v>
      </c>
      <c r="H7" s="15">
        <v>11</v>
      </c>
      <c r="I7" s="15">
        <v>12</v>
      </c>
      <c r="J7" s="15" t="s">
        <v>91</v>
      </c>
      <c r="K7" s="136" t="s">
        <v>0</v>
      </c>
    </row>
    <row r="8" spans="1:11" ht="12.75">
      <c r="A8" s="28"/>
      <c r="B8" s="16" t="s">
        <v>37</v>
      </c>
      <c r="C8" s="16"/>
      <c r="D8" s="16"/>
      <c r="E8" s="16"/>
      <c r="F8" s="16"/>
      <c r="G8" s="16"/>
      <c r="H8" s="16"/>
      <c r="I8" s="16"/>
      <c r="J8" s="16"/>
      <c r="K8" s="137"/>
    </row>
    <row r="9" spans="1:11" ht="12.75">
      <c r="A9" s="28"/>
      <c r="B9" s="79" t="s">
        <v>92</v>
      </c>
      <c r="C9" s="79">
        <v>295</v>
      </c>
      <c r="D9" s="79">
        <v>2180</v>
      </c>
      <c r="E9" s="79">
        <v>2983</v>
      </c>
      <c r="F9" s="79">
        <v>2872</v>
      </c>
      <c r="G9" s="79">
        <v>2978</v>
      </c>
      <c r="H9" s="79">
        <v>2959</v>
      </c>
      <c r="I9" s="79">
        <v>2837</v>
      </c>
      <c r="J9" s="79">
        <v>2856</v>
      </c>
      <c r="K9" s="138">
        <f>SUM(C9:J9)</f>
        <v>19960</v>
      </c>
    </row>
    <row r="10" spans="1:11" ht="12.75">
      <c r="A10" s="28"/>
      <c r="B10" s="16" t="s">
        <v>93</v>
      </c>
      <c r="C10" s="141">
        <v>277</v>
      </c>
      <c r="D10" s="141">
        <v>2209</v>
      </c>
      <c r="E10" s="141">
        <v>3017</v>
      </c>
      <c r="F10" s="141">
        <v>2945</v>
      </c>
      <c r="G10" s="141">
        <v>3219</v>
      </c>
      <c r="H10" s="141">
        <v>2981</v>
      </c>
      <c r="I10" s="141">
        <v>2904</v>
      </c>
      <c r="J10" s="141">
        <v>2605</v>
      </c>
      <c r="K10" s="142">
        <f>SUM(C10:J10)</f>
        <v>20157</v>
      </c>
    </row>
    <row r="11" spans="1:11" ht="12.75">
      <c r="A11" s="28"/>
      <c r="B11" s="79" t="s">
        <v>94</v>
      </c>
      <c r="C11" s="79">
        <f>SUM(C9:C10)</f>
        <v>572</v>
      </c>
      <c r="D11" s="79">
        <f aca="true" t="shared" si="0" ref="D11:J11">SUM(D9:D10)</f>
        <v>4389</v>
      </c>
      <c r="E11" s="79">
        <f t="shared" si="0"/>
        <v>6000</v>
      </c>
      <c r="F11" s="79">
        <f t="shared" si="0"/>
        <v>5817</v>
      </c>
      <c r="G11" s="79">
        <f t="shared" si="0"/>
        <v>6197</v>
      </c>
      <c r="H11" s="79">
        <f t="shared" si="0"/>
        <v>5940</v>
      </c>
      <c r="I11" s="79">
        <f t="shared" si="0"/>
        <v>5741</v>
      </c>
      <c r="J11" s="79">
        <f t="shared" si="0"/>
        <v>5461</v>
      </c>
      <c r="K11" s="138">
        <f>SUM(C11:J11)</f>
        <v>40117</v>
      </c>
    </row>
    <row r="12" spans="1:11" ht="12.75">
      <c r="A12" s="28"/>
      <c r="B12" s="16" t="s">
        <v>38</v>
      </c>
      <c r="C12" s="16"/>
      <c r="D12" s="16"/>
      <c r="E12" s="16"/>
      <c r="F12" s="16"/>
      <c r="G12" s="16"/>
      <c r="H12" s="16"/>
      <c r="I12" s="16"/>
      <c r="J12" s="16"/>
      <c r="K12" s="139"/>
    </row>
    <row r="13" spans="1:11" ht="12.75">
      <c r="A13" s="28"/>
      <c r="B13" s="79" t="s">
        <v>92</v>
      </c>
      <c r="C13" s="79">
        <v>398</v>
      </c>
      <c r="D13" s="79">
        <v>2443</v>
      </c>
      <c r="E13" s="79">
        <v>3641</v>
      </c>
      <c r="F13" s="79">
        <v>3533</v>
      </c>
      <c r="G13" s="79">
        <v>3797</v>
      </c>
      <c r="H13" s="79">
        <v>3099</v>
      </c>
      <c r="I13" s="79">
        <v>3177</v>
      </c>
      <c r="J13" s="79">
        <v>5218</v>
      </c>
      <c r="K13" s="138">
        <f>SUM(C13:J13)</f>
        <v>25306</v>
      </c>
    </row>
    <row r="14" spans="1:11" ht="12.75">
      <c r="A14" s="28"/>
      <c r="B14" s="16" t="s">
        <v>93</v>
      </c>
      <c r="C14" s="141">
        <v>356</v>
      </c>
      <c r="D14" s="141">
        <v>2294</v>
      </c>
      <c r="E14" s="141">
        <v>3382</v>
      </c>
      <c r="F14" s="141">
        <v>3223</v>
      </c>
      <c r="G14" s="141">
        <v>3207</v>
      </c>
      <c r="H14" s="141">
        <v>2849</v>
      </c>
      <c r="I14" s="141">
        <v>2740</v>
      </c>
      <c r="J14" s="141">
        <v>3982</v>
      </c>
      <c r="K14" s="142">
        <f>SUM(C14:J14)</f>
        <v>22033</v>
      </c>
    </row>
    <row r="15" spans="1:11" ht="12.75">
      <c r="A15" s="28"/>
      <c r="B15" s="79" t="s">
        <v>94</v>
      </c>
      <c r="C15" s="79">
        <f aca="true" t="shared" si="1" ref="C15:J15">SUM(C13:C14)</f>
        <v>754</v>
      </c>
      <c r="D15" s="79">
        <f t="shared" si="1"/>
        <v>4737</v>
      </c>
      <c r="E15" s="79">
        <f t="shared" si="1"/>
        <v>7023</v>
      </c>
      <c r="F15" s="79">
        <f t="shared" si="1"/>
        <v>6756</v>
      </c>
      <c r="G15" s="79">
        <f t="shared" si="1"/>
        <v>7004</v>
      </c>
      <c r="H15" s="79">
        <f t="shared" si="1"/>
        <v>5948</v>
      </c>
      <c r="I15" s="79">
        <f t="shared" si="1"/>
        <v>5917</v>
      </c>
      <c r="J15" s="79">
        <f t="shared" si="1"/>
        <v>9200</v>
      </c>
      <c r="K15" s="138">
        <f>SUM(C15:J15)</f>
        <v>47339</v>
      </c>
    </row>
    <row r="16" spans="1:11" ht="12.75">
      <c r="A16" s="28"/>
      <c r="B16" s="16" t="s">
        <v>39</v>
      </c>
      <c r="C16" s="16"/>
      <c r="D16" s="16"/>
      <c r="E16" s="16"/>
      <c r="F16" s="16"/>
      <c r="G16" s="16"/>
      <c r="H16" s="16"/>
      <c r="I16" s="16"/>
      <c r="J16" s="16"/>
      <c r="K16" s="139"/>
    </row>
    <row r="17" spans="1:11" ht="12.75">
      <c r="A17" s="28"/>
      <c r="B17" s="79" t="s">
        <v>92</v>
      </c>
      <c r="C17" s="79">
        <v>343</v>
      </c>
      <c r="D17" s="79">
        <v>1251</v>
      </c>
      <c r="E17" s="79">
        <v>1497</v>
      </c>
      <c r="F17" s="79">
        <v>1493</v>
      </c>
      <c r="G17" s="79">
        <v>1540</v>
      </c>
      <c r="H17" s="79">
        <v>1601</v>
      </c>
      <c r="I17" s="79">
        <v>1516</v>
      </c>
      <c r="J17" s="79">
        <v>2593</v>
      </c>
      <c r="K17" s="138">
        <f>SUM(C17:J17)</f>
        <v>11834</v>
      </c>
    </row>
    <row r="18" spans="1:11" ht="12.75">
      <c r="A18" s="28"/>
      <c r="B18" s="16" t="s">
        <v>93</v>
      </c>
      <c r="C18" s="141">
        <v>319</v>
      </c>
      <c r="D18" s="141">
        <v>1081</v>
      </c>
      <c r="E18" s="141">
        <v>1205</v>
      </c>
      <c r="F18" s="141">
        <v>1177</v>
      </c>
      <c r="G18" s="141">
        <v>1142</v>
      </c>
      <c r="H18" s="141">
        <v>1250</v>
      </c>
      <c r="I18" s="141">
        <v>1034</v>
      </c>
      <c r="J18" s="141">
        <v>1722</v>
      </c>
      <c r="K18" s="142">
        <f>SUM(C18:J18)</f>
        <v>8930</v>
      </c>
    </row>
    <row r="19" spans="1:11" ht="12.75">
      <c r="A19" s="28"/>
      <c r="B19" s="79" t="s">
        <v>94</v>
      </c>
      <c r="C19" s="79">
        <f aca="true" t="shared" si="2" ref="C19:J19">SUM(C17:C18)</f>
        <v>662</v>
      </c>
      <c r="D19" s="79">
        <f t="shared" si="2"/>
        <v>2332</v>
      </c>
      <c r="E19" s="79">
        <f t="shared" si="2"/>
        <v>2702</v>
      </c>
      <c r="F19" s="79">
        <f t="shared" si="2"/>
        <v>2670</v>
      </c>
      <c r="G19" s="79">
        <f t="shared" si="2"/>
        <v>2682</v>
      </c>
      <c r="H19" s="79">
        <f t="shared" si="2"/>
        <v>2851</v>
      </c>
      <c r="I19" s="79">
        <f t="shared" si="2"/>
        <v>2550</v>
      </c>
      <c r="J19" s="79">
        <f t="shared" si="2"/>
        <v>4315</v>
      </c>
      <c r="K19" s="138">
        <f>SUM(C19:J19)</f>
        <v>20764</v>
      </c>
    </row>
    <row r="20" spans="1:11" ht="12.75">
      <c r="A20" s="28"/>
      <c r="B20" s="16" t="s">
        <v>40</v>
      </c>
      <c r="C20" s="16"/>
      <c r="D20" s="16"/>
      <c r="E20" s="16"/>
      <c r="F20" s="16"/>
      <c r="G20" s="16"/>
      <c r="H20" s="16"/>
      <c r="I20" s="16"/>
      <c r="J20" s="16"/>
      <c r="K20" s="139"/>
    </row>
    <row r="21" spans="1:11" ht="12.75">
      <c r="A21" s="28"/>
      <c r="B21" s="79" t="s">
        <v>92</v>
      </c>
      <c r="C21" s="79">
        <v>187</v>
      </c>
      <c r="D21" s="79">
        <v>511</v>
      </c>
      <c r="E21" s="79">
        <v>720</v>
      </c>
      <c r="F21" s="79">
        <v>727</v>
      </c>
      <c r="G21" s="79">
        <v>819</v>
      </c>
      <c r="H21" s="79">
        <v>761</v>
      </c>
      <c r="I21" s="79">
        <v>662</v>
      </c>
      <c r="J21" s="79">
        <v>1429</v>
      </c>
      <c r="K21" s="138">
        <f>SUM(C21:J21)</f>
        <v>5816</v>
      </c>
    </row>
    <row r="22" spans="1:11" ht="12.75">
      <c r="A22" s="28"/>
      <c r="B22" s="16" t="s">
        <v>93</v>
      </c>
      <c r="C22" s="141">
        <v>180</v>
      </c>
      <c r="D22" s="141">
        <v>524</v>
      </c>
      <c r="E22" s="141">
        <v>662</v>
      </c>
      <c r="F22" s="141">
        <v>611</v>
      </c>
      <c r="G22" s="141">
        <v>619</v>
      </c>
      <c r="H22" s="141">
        <v>604</v>
      </c>
      <c r="I22" s="141">
        <v>516</v>
      </c>
      <c r="J22" s="141">
        <v>945</v>
      </c>
      <c r="K22" s="142">
        <f>SUM(C22:J22)</f>
        <v>4661</v>
      </c>
    </row>
    <row r="23" spans="1:11" ht="12.75">
      <c r="A23" s="28"/>
      <c r="B23" s="79" t="s">
        <v>94</v>
      </c>
      <c r="C23" s="79">
        <f aca="true" t="shared" si="3" ref="C23:J23">SUM(C21:C22)</f>
        <v>367</v>
      </c>
      <c r="D23" s="79">
        <f t="shared" si="3"/>
        <v>1035</v>
      </c>
      <c r="E23" s="79">
        <f t="shared" si="3"/>
        <v>1382</v>
      </c>
      <c r="F23" s="79">
        <f t="shared" si="3"/>
        <v>1338</v>
      </c>
      <c r="G23" s="79">
        <f t="shared" si="3"/>
        <v>1438</v>
      </c>
      <c r="H23" s="79">
        <f t="shared" si="3"/>
        <v>1365</v>
      </c>
      <c r="I23" s="79">
        <f t="shared" si="3"/>
        <v>1178</v>
      </c>
      <c r="J23" s="79">
        <f t="shared" si="3"/>
        <v>2374</v>
      </c>
      <c r="K23" s="138">
        <f>SUM(C23:J23)</f>
        <v>10477</v>
      </c>
    </row>
    <row r="24" spans="1:11" ht="12.75">
      <c r="A24" s="28"/>
      <c r="B24" s="16" t="s">
        <v>41</v>
      </c>
      <c r="C24" s="16"/>
      <c r="D24" s="16"/>
      <c r="E24" s="16"/>
      <c r="F24" s="16"/>
      <c r="G24" s="16"/>
      <c r="H24" s="16"/>
      <c r="I24" s="16"/>
      <c r="J24" s="16"/>
      <c r="K24" s="139"/>
    </row>
    <row r="25" spans="1:11" ht="12.75">
      <c r="A25" s="28"/>
      <c r="B25" s="79" t="s">
        <v>92</v>
      </c>
      <c r="C25" s="79">
        <v>262</v>
      </c>
      <c r="D25" s="79">
        <v>1287</v>
      </c>
      <c r="E25" s="79">
        <v>1360</v>
      </c>
      <c r="F25" s="79">
        <v>1462</v>
      </c>
      <c r="G25" s="79">
        <v>1435</v>
      </c>
      <c r="H25" s="79">
        <v>1361</v>
      </c>
      <c r="I25" s="79">
        <v>1145</v>
      </c>
      <c r="J25" s="79">
        <v>2079</v>
      </c>
      <c r="K25" s="138">
        <f>SUM(C25:J25)</f>
        <v>10391</v>
      </c>
    </row>
    <row r="26" spans="1:11" ht="12.75">
      <c r="A26" s="28"/>
      <c r="B26" s="16" t="s">
        <v>93</v>
      </c>
      <c r="C26" s="141">
        <v>304</v>
      </c>
      <c r="D26" s="141">
        <v>1324</v>
      </c>
      <c r="E26" s="141">
        <v>1341</v>
      </c>
      <c r="F26" s="141">
        <v>1367</v>
      </c>
      <c r="G26" s="141">
        <v>1278</v>
      </c>
      <c r="H26" s="141">
        <v>1208</v>
      </c>
      <c r="I26" s="141">
        <v>888</v>
      </c>
      <c r="J26" s="141">
        <v>1487</v>
      </c>
      <c r="K26" s="142">
        <f>SUM(C26:J26)</f>
        <v>9197</v>
      </c>
    </row>
    <row r="27" spans="1:11" ht="12.75">
      <c r="A27" s="28"/>
      <c r="B27" s="79" t="s">
        <v>94</v>
      </c>
      <c r="C27" s="79">
        <f aca="true" t="shared" si="4" ref="C27:J27">SUM(C25:C26)</f>
        <v>566</v>
      </c>
      <c r="D27" s="79">
        <f t="shared" si="4"/>
        <v>2611</v>
      </c>
      <c r="E27" s="79">
        <f t="shared" si="4"/>
        <v>2701</v>
      </c>
      <c r="F27" s="79">
        <f t="shared" si="4"/>
        <v>2829</v>
      </c>
      <c r="G27" s="79">
        <f t="shared" si="4"/>
        <v>2713</v>
      </c>
      <c r="H27" s="79">
        <f t="shared" si="4"/>
        <v>2569</v>
      </c>
      <c r="I27" s="79">
        <f t="shared" si="4"/>
        <v>2033</v>
      </c>
      <c r="J27" s="79">
        <f t="shared" si="4"/>
        <v>3566</v>
      </c>
      <c r="K27" s="138">
        <f>SUM(C27:J27)</f>
        <v>19588</v>
      </c>
    </row>
    <row r="28" spans="1:11" ht="12.75">
      <c r="A28" s="28"/>
      <c r="B28" s="16" t="s">
        <v>42</v>
      </c>
      <c r="C28" s="16"/>
      <c r="D28" s="16"/>
      <c r="E28" s="16"/>
      <c r="F28" s="16"/>
      <c r="G28" s="16"/>
      <c r="H28" s="16"/>
      <c r="I28" s="16"/>
      <c r="J28" s="16"/>
      <c r="K28" s="139"/>
    </row>
    <row r="29" spans="1:11" ht="12.75">
      <c r="A29" s="28"/>
      <c r="B29" s="79" t="s">
        <v>92</v>
      </c>
      <c r="C29" s="79">
        <v>372</v>
      </c>
      <c r="D29" s="79">
        <v>1415</v>
      </c>
      <c r="E29" s="79">
        <v>1559</v>
      </c>
      <c r="F29" s="79">
        <v>1263</v>
      </c>
      <c r="G29" s="79">
        <v>1265</v>
      </c>
      <c r="H29" s="79">
        <v>951</v>
      </c>
      <c r="I29" s="79">
        <v>1047</v>
      </c>
      <c r="J29" s="79">
        <v>1226</v>
      </c>
      <c r="K29" s="138">
        <f>SUM(C29:J29)</f>
        <v>9098</v>
      </c>
    </row>
    <row r="30" spans="1:11" ht="12.75">
      <c r="A30" s="28"/>
      <c r="B30" s="16" t="s">
        <v>93</v>
      </c>
      <c r="C30" s="141">
        <v>337</v>
      </c>
      <c r="D30" s="141">
        <v>1241</v>
      </c>
      <c r="E30" s="141">
        <v>1310</v>
      </c>
      <c r="F30" s="141">
        <v>1282</v>
      </c>
      <c r="G30" s="141">
        <v>862</v>
      </c>
      <c r="H30" s="141">
        <v>722</v>
      </c>
      <c r="I30" s="141">
        <v>699</v>
      </c>
      <c r="J30" s="141">
        <v>598</v>
      </c>
      <c r="K30" s="142">
        <f>SUM(C30:J30)</f>
        <v>7051</v>
      </c>
    </row>
    <row r="31" spans="1:11" ht="12.75">
      <c r="A31" s="28"/>
      <c r="B31" s="79" t="s">
        <v>94</v>
      </c>
      <c r="C31" s="79">
        <f aca="true" t="shared" si="5" ref="C31:J31">SUM(C29:C30)</f>
        <v>709</v>
      </c>
      <c r="D31" s="79">
        <f t="shared" si="5"/>
        <v>2656</v>
      </c>
      <c r="E31" s="79">
        <f t="shared" si="5"/>
        <v>2869</v>
      </c>
      <c r="F31" s="79">
        <f t="shared" si="5"/>
        <v>2545</v>
      </c>
      <c r="G31" s="79">
        <f t="shared" si="5"/>
        <v>2127</v>
      </c>
      <c r="H31" s="79">
        <f t="shared" si="5"/>
        <v>1673</v>
      </c>
      <c r="I31" s="79">
        <f t="shared" si="5"/>
        <v>1746</v>
      </c>
      <c r="J31" s="79">
        <f t="shared" si="5"/>
        <v>1824</v>
      </c>
      <c r="K31" s="140">
        <f>SUM(C31:J31)</f>
        <v>16149</v>
      </c>
    </row>
    <row r="32" spans="1:11" ht="12.75">
      <c r="A32" s="28"/>
      <c r="B32" s="146" t="s">
        <v>100</v>
      </c>
      <c r="C32" s="16"/>
      <c r="D32" s="16"/>
      <c r="E32" s="16"/>
      <c r="F32" s="16"/>
      <c r="G32" s="16"/>
      <c r="H32" s="16"/>
      <c r="I32" s="16"/>
      <c r="J32" s="16"/>
      <c r="K32" s="139"/>
    </row>
    <row r="33" spans="1:11" ht="12.75">
      <c r="A33" s="28"/>
      <c r="B33" s="143" t="s">
        <v>92</v>
      </c>
      <c r="C33" s="79">
        <v>1857</v>
      </c>
      <c r="D33" s="79">
        <v>9087</v>
      </c>
      <c r="E33" s="79">
        <v>11760</v>
      </c>
      <c r="F33" s="79">
        <v>11350</v>
      </c>
      <c r="G33" s="79">
        <v>11834</v>
      </c>
      <c r="H33" s="79">
        <v>10732</v>
      </c>
      <c r="I33" s="79">
        <v>10384</v>
      </c>
      <c r="J33" s="79">
        <v>15401</v>
      </c>
      <c r="K33" s="138">
        <f>SUM(K9,K13,K17,K21,K25,K29)</f>
        <v>82405</v>
      </c>
    </row>
    <row r="34" spans="1:11" ht="12.75">
      <c r="A34" s="28"/>
      <c r="B34" s="147" t="s">
        <v>93</v>
      </c>
      <c r="C34" s="141">
        <v>1773</v>
      </c>
      <c r="D34" s="141">
        <v>8673</v>
      </c>
      <c r="E34" s="141">
        <v>10917</v>
      </c>
      <c r="F34" s="141">
        <v>10605</v>
      </c>
      <c r="G34" s="141">
        <v>10327</v>
      </c>
      <c r="H34" s="141">
        <v>9614</v>
      </c>
      <c r="I34" s="141">
        <v>8781</v>
      </c>
      <c r="J34" s="141">
        <v>11339</v>
      </c>
      <c r="K34" s="142">
        <f>SUM(K10,K14,K18,K22,K26,K30)</f>
        <v>72029</v>
      </c>
    </row>
    <row r="35" spans="1:11" ht="12.75">
      <c r="A35" s="81"/>
      <c r="B35" s="144" t="s">
        <v>94</v>
      </c>
      <c r="C35" s="132">
        <f>SUM(C33:C34)</f>
        <v>3630</v>
      </c>
      <c r="D35" s="132">
        <f aca="true" t="shared" si="6" ref="D35:K35">SUM(D33:D34)</f>
        <v>17760</v>
      </c>
      <c r="E35" s="132">
        <f t="shared" si="6"/>
        <v>22677</v>
      </c>
      <c r="F35" s="132">
        <f t="shared" si="6"/>
        <v>21955</v>
      </c>
      <c r="G35" s="132">
        <f t="shared" si="6"/>
        <v>22161</v>
      </c>
      <c r="H35" s="132">
        <f t="shared" si="6"/>
        <v>20346</v>
      </c>
      <c r="I35" s="132">
        <f t="shared" si="6"/>
        <v>19165</v>
      </c>
      <c r="J35" s="132">
        <f t="shared" si="6"/>
        <v>26740</v>
      </c>
      <c r="K35" s="145">
        <f t="shared" si="6"/>
        <v>154434</v>
      </c>
    </row>
    <row r="37" spans="1:11" ht="12.75">
      <c r="A37" s="151" t="s">
        <v>84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3"/>
    </row>
    <row r="38" spans="1:11" ht="12.75">
      <c r="A38" s="28"/>
      <c r="B38" s="15" t="s">
        <v>43</v>
      </c>
      <c r="C38" s="15" t="s">
        <v>102</v>
      </c>
      <c r="D38" s="15">
        <v>12</v>
      </c>
      <c r="E38" s="15">
        <v>13</v>
      </c>
      <c r="F38" s="15">
        <v>14</v>
      </c>
      <c r="G38" s="15">
        <v>15</v>
      </c>
      <c r="H38" s="15">
        <v>16</v>
      </c>
      <c r="I38" s="15">
        <v>17</v>
      </c>
      <c r="J38" s="15" t="s">
        <v>103</v>
      </c>
      <c r="K38" s="136" t="s">
        <v>0</v>
      </c>
    </row>
    <row r="39" spans="1:11" ht="12.75">
      <c r="A39" s="28"/>
      <c r="B39" s="16" t="s">
        <v>37</v>
      </c>
      <c r="C39" s="16"/>
      <c r="D39" s="16"/>
      <c r="E39" s="16"/>
      <c r="F39" s="16"/>
      <c r="G39" s="16"/>
      <c r="H39" s="16"/>
      <c r="I39" s="16"/>
      <c r="J39" s="16"/>
      <c r="K39" s="137"/>
    </row>
    <row r="40" spans="1:11" ht="12.75">
      <c r="A40" s="28"/>
      <c r="B40" s="79" t="s">
        <v>92</v>
      </c>
      <c r="C40" s="79">
        <v>21</v>
      </c>
      <c r="D40" s="79">
        <v>228</v>
      </c>
      <c r="E40" s="79">
        <v>955</v>
      </c>
      <c r="F40" s="79">
        <v>1638</v>
      </c>
      <c r="G40" s="79">
        <v>1721</v>
      </c>
      <c r="H40" s="79">
        <v>1444</v>
      </c>
      <c r="I40" s="79">
        <v>838</v>
      </c>
      <c r="J40" s="79">
        <v>655</v>
      </c>
      <c r="K40" s="138">
        <f>SUM(C40:J40)</f>
        <v>7500</v>
      </c>
    </row>
    <row r="41" spans="1:11" ht="12.75">
      <c r="A41" s="28"/>
      <c r="B41" s="16" t="s">
        <v>93</v>
      </c>
      <c r="C41" s="141">
        <v>29</v>
      </c>
      <c r="D41" s="141">
        <v>266</v>
      </c>
      <c r="E41" s="141">
        <v>1152</v>
      </c>
      <c r="F41" s="141">
        <v>1689</v>
      </c>
      <c r="G41" s="141">
        <v>1638</v>
      </c>
      <c r="H41" s="141">
        <v>1178</v>
      </c>
      <c r="I41" s="141">
        <v>522</v>
      </c>
      <c r="J41" s="141">
        <v>279</v>
      </c>
      <c r="K41" s="142">
        <f>SUM(C41:J41)</f>
        <v>6753</v>
      </c>
    </row>
    <row r="42" spans="1:11" ht="12.75">
      <c r="A42" s="28"/>
      <c r="B42" s="79" t="s">
        <v>94</v>
      </c>
      <c r="C42" s="79">
        <f aca="true" t="shared" si="7" ref="C42:J42">SUM(C40:C41)</f>
        <v>50</v>
      </c>
      <c r="D42" s="79">
        <f t="shared" si="7"/>
        <v>494</v>
      </c>
      <c r="E42" s="79">
        <f t="shared" si="7"/>
        <v>2107</v>
      </c>
      <c r="F42" s="79">
        <f t="shared" si="7"/>
        <v>3327</v>
      </c>
      <c r="G42" s="79">
        <f t="shared" si="7"/>
        <v>3359</v>
      </c>
      <c r="H42" s="79">
        <f t="shared" si="7"/>
        <v>2622</v>
      </c>
      <c r="I42" s="79">
        <f t="shared" si="7"/>
        <v>1360</v>
      </c>
      <c r="J42" s="79">
        <f t="shared" si="7"/>
        <v>934</v>
      </c>
      <c r="K42" s="138">
        <f>SUM(C42:J42)</f>
        <v>14253</v>
      </c>
    </row>
    <row r="43" spans="1:11" ht="12.75">
      <c r="A43" s="28"/>
      <c r="B43" s="16" t="s">
        <v>38</v>
      </c>
      <c r="C43" s="16"/>
      <c r="D43" s="16"/>
      <c r="E43" s="16"/>
      <c r="F43" s="16"/>
      <c r="G43" s="16"/>
      <c r="H43" s="16"/>
      <c r="I43" s="16"/>
      <c r="J43" s="16"/>
      <c r="K43" s="139"/>
    </row>
    <row r="44" spans="1:11" ht="12.75">
      <c r="A44" s="28"/>
      <c r="B44" s="79" t="s">
        <v>92</v>
      </c>
      <c r="C44" s="79">
        <v>20</v>
      </c>
      <c r="D44" s="79">
        <v>183</v>
      </c>
      <c r="E44" s="79">
        <v>575</v>
      </c>
      <c r="F44" s="79">
        <v>1013</v>
      </c>
      <c r="G44" s="79">
        <v>1569</v>
      </c>
      <c r="H44" s="79">
        <v>1511</v>
      </c>
      <c r="I44" s="79">
        <v>1172</v>
      </c>
      <c r="J44" s="79">
        <v>1163</v>
      </c>
      <c r="K44" s="138">
        <f>SUM(C44:J44)</f>
        <v>7206</v>
      </c>
    </row>
    <row r="45" spans="1:11" ht="12.75">
      <c r="A45" s="28"/>
      <c r="B45" s="16" t="s">
        <v>93</v>
      </c>
      <c r="C45" s="141">
        <v>7</v>
      </c>
      <c r="D45" s="141">
        <v>169</v>
      </c>
      <c r="E45" s="141">
        <v>525</v>
      </c>
      <c r="F45" s="141">
        <v>859</v>
      </c>
      <c r="G45" s="141">
        <v>1223</v>
      </c>
      <c r="H45" s="141">
        <v>1075</v>
      </c>
      <c r="I45" s="141">
        <v>647</v>
      </c>
      <c r="J45" s="141">
        <v>532</v>
      </c>
      <c r="K45" s="142">
        <f>SUM(C45:J45)</f>
        <v>5037</v>
      </c>
    </row>
    <row r="46" spans="1:11" ht="12.75">
      <c r="A46" s="28"/>
      <c r="B46" s="79" t="s">
        <v>94</v>
      </c>
      <c r="C46" s="79">
        <f aca="true" t="shared" si="8" ref="C46:J46">SUM(C44:C45)</f>
        <v>27</v>
      </c>
      <c r="D46" s="79">
        <f t="shared" si="8"/>
        <v>352</v>
      </c>
      <c r="E46" s="79">
        <f t="shared" si="8"/>
        <v>1100</v>
      </c>
      <c r="F46" s="79">
        <f t="shared" si="8"/>
        <v>1872</v>
      </c>
      <c r="G46" s="79">
        <f t="shared" si="8"/>
        <v>2792</v>
      </c>
      <c r="H46" s="79">
        <f t="shared" si="8"/>
        <v>2586</v>
      </c>
      <c r="I46" s="79">
        <f t="shared" si="8"/>
        <v>1819</v>
      </c>
      <c r="J46" s="79">
        <f t="shared" si="8"/>
        <v>1695</v>
      </c>
      <c r="K46" s="138">
        <f>SUM(C46:J46)</f>
        <v>12243</v>
      </c>
    </row>
    <row r="47" spans="1:11" ht="12.75">
      <c r="A47" s="28"/>
      <c r="B47" s="16" t="s">
        <v>39</v>
      </c>
      <c r="C47" s="16"/>
      <c r="D47" s="16"/>
      <c r="E47" s="16"/>
      <c r="F47" s="16"/>
      <c r="G47" s="16"/>
      <c r="H47" s="16"/>
      <c r="I47" s="16"/>
      <c r="J47" s="16"/>
      <c r="K47" s="139"/>
    </row>
    <row r="48" spans="1:11" ht="12.75">
      <c r="A48" s="28"/>
      <c r="B48" s="79" t="s">
        <v>92</v>
      </c>
      <c r="C48" s="79">
        <v>24</v>
      </c>
      <c r="D48" s="79">
        <v>206</v>
      </c>
      <c r="E48" s="79">
        <v>405</v>
      </c>
      <c r="F48" s="79">
        <v>507</v>
      </c>
      <c r="G48" s="79">
        <v>491</v>
      </c>
      <c r="H48" s="79">
        <v>615</v>
      </c>
      <c r="I48" s="79">
        <v>322</v>
      </c>
      <c r="J48" s="79">
        <v>419</v>
      </c>
      <c r="K48" s="138">
        <f>SUM(C48:J48)</f>
        <v>2989</v>
      </c>
    </row>
    <row r="49" spans="1:11" ht="12.75">
      <c r="A49" s="28"/>
      <c r="B49" s="16" t="s">
        <v>93</v>
      </c>
      <c r="C49" s="141">
        <v>11</v>
      </c>
      <c r="D49" s="141">
        <v>143</v>
      </c>
      <c r="E49" s="141">
        <v>229</v>
      </c>
      <c r="F49" s="141">
        <v>283</v>
      </c>
      <c r="G49" s="141">
        <v>324</v>
      </c>
      <c r="H49" s="141">
        <v>310</v>
      </c>
      <c r="I49" s="141">
        <v>196</v>
      </c>
      <c r="J49" s="141">
        <v>157</v>
      </c>
      <c r="K49" s="142">
        <f>SUM(C49:J49)</f>
        <v>1653</v>
      </c>
    </row>
    <row r="50" spans="1:11" ht="12.75">
      <c r="A50" s="28"/>
      <c r="B50" s="79" t="s">
        <v>94</v>
      </c>
      <c r="C50" s="79">
        <f aca="true" t="shared" si="9" ref="C50:J50">SUM(C48:C49)</f>
        <v>35</v>
      </c>
      <c r="D50" s="79">
        <f t="shared" si="9"/>
        <v>349</v>
      </c>
      <c r="E50" s="79">
        <f t="shared" si="9"/>
        <v>634</v>
      </c>
      <c r="F50" s="79">
        <f t="shared" si="9"/>
        <v>790</v>
      </c>
      <c r="G50" s="79">
        <f t="shared" si="9"/>
        <v>815</v>
      </c>
      <c r="H50" s="79">
        <f t="shared" si="9"/>
        <v>925</v>
      </c>
      <c r="I50" s="79">
        <f t="shared" si="9"/>
        <v>518</v>
      </c>
      <c r="J50" s="79">
        <f t="shared" si="9"/>
        <v>576</v>
      </c>
      <c r="K50" s="138">
        <f>SUM(C50:J50)</f>
        <v>4642</v>
      </c>
    </row>
    <row r="51" spans="1:11" ht="12.75">
      <c r="A51" s="28"/>
      <c r="B51" s="16" t="s">
        <v>40</v>
      </c>
      <c r="C51" s="16"/>
      <c r="D51" s="16"/>
      <c r="E51" s="16"/>
      <c r="F51" s="16"/>
      <c r="G51" s="16"/>
      <c r="H51" s="16"/>
      <c r="I51" s="16"/>
      <c r="J51" s="16"/>
      <c r="K51" s="139"/>
    </row>
    <row r="52" spans="1:11" ht="12.75">
      <c r="A52" s="28"/>
      <c r="B52" s="79" t="s">
        <v>92</v>
      </c>
      <c r="C52" s="79">
        <v>4</v>
      </c>
      <c r="D52" s="79">
        <v>16</v>
      </c>
      <c r="E52" s="79">
        <v>88</v>
      </c>
      <c r="F52" s="79">
        <v>201</v>
      </c>
      <c r="G52" s="79">
        <v>279</v>
      </c>
      <c r="H52" s="79">
        <v>271</v>
      </c>
      <c r="I52" s="79">
        <v>146</v>
      </c>
      <c r="J52" s="79">
        <v>150</v>
      </c>
      <c r="K52" s="138">
        <f>SUM(C52:J52)</f>
        <v>1155</v>
      </c>
    </row>
    <row r="53" spans="1:11" ht="12.75">
      <c r="A53" s="28"/>
      <c r="B53" s="16" t="s">
        <v>93</v>
      </c>
      <c r="C53" s="141">
        <v>1</v>
      </c>
      <c r="D53" s="141">
        <v>15</v>
      </c>
      <c r="E53" s="141">
        <v>52</v>
      </c>
      <c r="F53" s="141">
        <v>147</v>
      </c>
      <c r="G53" s="141">
        <v>137</v>
      </c>
      <c r="H53" s="141">
        <v>108</v>
      </c>
      <c r="I53" s="141">
        <v>57</v>
      </c>
      <c r="J53" s="141">
        <v>31</v>
      </c>
      <c r="K53" s="142">
        <f>SUM(C53:J53)</f>
        <v>548</v>
      </c>
    </row>
    <row r="54" spans="1:11" ht="12.75">
      <c r="A54" s="28"/>
      <c r="B54" s="79" t="s">
        <v>94</v>
      </c>
      <c r="C54" s="79">
        <f aca="true" t="shared" si="10" ref="C54:J54">SUM(C52:C53)</f>
        <v>5</v>
      </c>
      <c r="D54" s="79">
        <f t="shared" si="10"/>
        <v>31</v>
      </c>
      <c r="E54" s="79">
        <f t="shared" si="10"/>
        <v>140</v>
      </c>
      <c r="F54" s="79">
        <f t="shared" si="10"/>
        <v>348</v>
      </c>
      <c r="G54" s="79">
        <f t="shared" si="10"/>
        <v>416</v>
      </c>
      <c r="H54" s="79">
        <f t="shared" si="10"/>
        <v>379</v>
      </c>
      <c r="I54" s="79">
        <f t="shared" si="10"/>
        <v>203</v>
      </c>
      <c r="J54" s="79">
        <f t="shared" si="10"/>
        <v>181</v>
      </c>
      <c r="K54" s="138">
        <f>SUM(C54:J54)</f>
        <v>1703</v>
      </c>
    </row>
    <row r="55" spans="1:11" ht="12.75">
      <c r="A55" s="28"/>
      <c r="B55" s="16" t="s">
        <v>41</v>
      </c>
      <c r="C55" s="16"/>
      <c r="D55" s="16"/>
      <c r="E55" s="16"/>
      <c r="F55" s="16"/>
      <c r="G55" s="16"/>
      <c r="H55" s="16"/>
      <c r="I55" s="16"/>
      <c r="J55" s="16"/>
      <c r="K55" s="139"/>
    </row>
    <row r="56" spans="1:11" ht="12.75">
      <c r="A56" s="28"/>
      <c r="B56" s="79" t="s">
        <v>92</v>
      </c>
      <c r="C56" s="79">
        <v>5</v>
      </c>
      <c r="D56" s="79">
        <v>96</v>
      </c>
      <c r="E56" s="79">
        <v>243</v>
      </c>
      <c r="F56" s="79">
        <v>452</v>
      </c>
      <c r="G56" s="79">
        <v>482</v>
      </c>
      <c r="H56" s="79">
        <v>328</v>
      </c>
      <c r="I56" s="79">
        <v>230</v>
      </c>
      <c r="J56" s="79">
        <v>197</v>
      </c>
      <c r="K56" s="138">
        <f>SUM(C56:J56)</f>
        <v>2033</v>
      </c>
    </row>
    <row r="57" spans="1:11" ht="12.75">
      <c r="A57" s="28"/>
      <c r="B57" s="16" t="s">
        <v>93</v>
      </c>
      <c r="C57" s="141">
        <v>12</v>
      </c>
      <c r="D57" s="141">
        <v>65</v>
      </c>
      <c r="E57" s="141">
        <v>166</v>
      </c>
      <c r="F57" s="141">
        <v>278</v>
      </c>
      <c r="G57" s="141">
        <v>263</v>
      </c>
      <c r="H57" s="141">
        <v>135</v>
      </c>
      <c r="I57" s="141">
        <v>74</v>
      </c>
      <c r="J57" s="141">
        <v>40</v>
      </c>
      <c r="K57" s="142">
        <f>SUM(C57:J57)</f>
        <v>1033</v>
      </c>
    </row>
    <row r="58" spans="1:11" ht="12.75">
      <c r="A58" s="28"/>
      <c r="B58" s="79" t="s">
        <v>94</v>
      </c>
      <c r="C58" s="79">
        <f aca="true" t="shared" si="11" ref="C58:J58">SUM(C56:C57)</f>
        <v>17</v>
      </c>
      <c r="D58" s="79">
        <f t="shared" si="11"/>
        <v>161</v>
      </c>
      <c r="E58" s="79">
        <f t="shared" si="11"/>
        <v>409</v>
      </c>
      <c r="F58" s="79">
        <f t="shared" si="11"/>
        <v>730</v>
      </c>
      <c r="G58" s="79">
        <f t="shared" si="11"/>
        <v>745</v>
      </c>
      <c r="H58" s="79">
        <f t="shared" si="11"/>
        <v>463</v>
      </c>
      <c r="I58" s="79">
        <f t="shared" si="11"/>
        <v>304</v>
      </c>
      <c r="J58" s="79">
        <f t="shared" si="11"/>
        <v>237</v>
      </c>
      <c r="K58" s="138">
        <f>SUM(C58:J58)</f>
        <v>3066</v>
      </c>
    </row>
    <row r="59" spans="1:11" ht="12.75">
      <c r="A59" s="28"/>
      <c r="B59" s="16" t="s">
        <v>42</v>
      </c>
      <c r="C59" s="16"/>
      <c r="D59" s="16"/>
      <c r="E59" s="16"/>
      <c r="F59" s="16"/>
      <c r="G59" s="16"/>
      <c r="H59" s="16"/>
      <c r="I59" s="16"/>
      <c r="J59" s="16"/>
      <c r="K59" s="139"/>
    </row>
    <row r="60" spans="1:11" ht="12.75">
      <c r="A60" s="28"/>
      <c r="B60" s="79" t="s">
        <v>92</v>
      </c>
      <c r="C60" s="79">
        <v>1</v>
      </c>
      <c r="D60" s="79">
        <v>65</v>
      </c>
      <c r="E60" s="79">
        <v>189</v>
      </c>
      <c r="F60" s="79">
        <v>217</v>
      </c>
      <c r="G60" s="79">
        <v>229</v>
      </c>
      <c r="H60" s="79">
        <v>314</v>
      </c>
      <c r="I60" s="79">
        <v>135</v>
      </c>
      <c r="J60" s="79">
        <v>181</v>
      </c>
      <c r="K60" s="138">
        <f>SUM(C60:J60)</f>
        <v>1331</v>
      </c>
    </row>
    <row r="61" spans="1:11" ht="12.75">
      <c r="A61" s="28"/>
      <c r="B61" s="16" t="s">
        <v>93</v>
      </c>
      <c r="C61" s="141">
        <v>0</v>
      </c>
      <c r="D61" s="141">
        <v>94</v>
      </c>
      <c r="E61" s="141">
        <v>92</v>
      </c>
      <c r="F61" s="141">
        <v>115</v>
      </c>
      <c r="G61" s="141">
        <v>128</v>
      </c>
      <c r="H61" s="141">
        <v>74</v>
      </c>
      <c r="I61" s="141">
        <v>39</v>
      </c>
      <c r="J61" s="141">
        <v>43</v>
      </c>
      <c r="K61" s="142">
        <f>SUM(C61:J61)</f>
        <v>585</v>
      </c>
    </row>
    <row r="62" spans="1:11" ht="12.75">
      <c r="A62" s="28"/>
      <c r="B62" s="79" t="s">
        <v>94</v>
      </c>
      <c r="C62" s="79">
        <f aca="true" t="shared" si="12" ref="C62:J62">SUM(C60:C61)</f>
        <v>1</v>
      </c>
      <c r="D62" s="79">
        <f t="shared" si="12"/>
        <v>159</v>
      </c>
      <c r="E62" s="79">
        <f t="shared" si="12"/>
        <v>281</v>
      </c>
      <c r="F62" s="79">
        <f t="shared" si="12"/>
        <v>332</v>
      </c>
      <c r="G62" s="79">
        <f t="shared" si="12"/>
        <v>357</v>
      </c>
      <c r="H62" s="79">
        <f t="shared" si="12"/>
        <v>388</v>
      </c>
      <c r="I62" s="79">
        <f t="shared" si="12"/>
        <v>174</v>
      </c>
      <c r="J62" s="79">
        <f t="shared" si="12"/>
        <v>224</v>
      </c>
      <c r="K62" s="140">
        <f>SUM(C62:J62)</f>
        <v>1916</v>
      </c>
    </row>
    <row r="63" spans="1:11" ht="12.75">
      <c r="A63" s="28"/>
      <c r="B63" s="146" t="s">
        <v>100</v>
      </c>
      <c r="C63" s="16"/>
      <c r="D63" s="16"/>
      <c r="E63" s="16"/>
      <c r="F63" s="16"/>
      <c r="G63" s="16"/>
      <c r="H63" s="16"/>
      <c r="I63" s="16"/>
      <c r="J63" s="16"/>
      <c r="K63" s="139"/>
    </row>
    <row r="64" spans="1:11" ht="12.75">
      <c r="A64" s="28"/>
      <c r="B64" s="143" t="s">
        <v>92</v>
      </c>
      <c r="C64" s="79">
        <f>SUM(C40,C44,C48,C52,C56,C60)</f>
        <v>75</v>
      </c>
      <c r="D64" s="79">
        <f aca="true" t="shared" si="13" ref="D64:J64">SUM(D40,D44,D48,D52,D56,D60)</f>
        <v>794</v>
      </c>
      <c r="E64" s="79">
        <f t="shared" si="13"/>
        <v>2455</v>
      </c>
      <c r="F64" s="79">
        <f t="shared" si="13"/>
        <v>4028</v>
      </c>
      <c r="G64" s="79">
        <f t="shared" si="13"/>
        <v>4771</v>
      </c>
      <c r="H64" s="79">
        <f t="shared" si="13"/>
        <v>4483</v>
      </c>
      <c r="I64" s="79">
        <f t="shared" si="13"/>
        <v>2843</v>
      </c>
      <c r="J64" s="79">
        <f t="shared" si="13"/>
        <v>2765</v>
      </c>
      <c r="K64" s="138">
        <f>SUM(K40,K44,K48,K52,K56,K60)</f>
        <v>22214</v>
      </c>
    </row>
    <row r="65" spans="1:11" ht="12.75">
      <c r="A65" s="28"/>
      <c r="B65" s="147" t="s">
        <v>93</v>
      </c>
      <c r="C65" s="141">
        <f>SUM(C41,C45,C49,C53,C57,C61)</f>
        <v>60</v>
      </c>
      <c r="D65" s="141">
        <f aca="true" t="shared" si="14" ref="D65:J65">SUM(D41,D45,D49,D53,D57,D61)</f>
        <v>752</v>
      </c>
      <c r="E65" s="141">
        <f t="shared" si="14"/>
        <v>2216</v>
      </c>
      <c r="F65" s="141">
        <f t="shared" si="14"/>
        <v>3371</v>
      </c>
      <c r="G65" s="141">
        <f t="shared" si="14"/>
        <v>3713</v>
      </c>
      <c r="H65" s="141">
        <f t="shared" si="14"/>
        <v>2880</v>
      </c>
      <c r="I65" s="141">
        <f t="shared" si="14"/>
        <v>1535</v>
      </c>
      <c r="J65" s="141">
        <f t="shared" si="14"/>
        <v>1082</v>
      </c>
      <c r="K65" s="142">
        <f>SUM(K41,K45,K49,K53,K57,K61)</f>
        <v>15609</v>
      </c>
    </row>
    <row r="66" spans="1:11" ht="12.75">
      <c r="A66" s="81"/>
      <c r="B66" s="144" t="s">
        <v>94</v>
      </c>
      <c r="C66" s="132">
        <f aca="true" t="shared" si="15" ref="C66:K66">SUM(C64:C65)</f>
        <v>135</v>
      </c>
      <c r="D66" s="132">
        <f t="shared" si="15"/>
        <v>1546</v>
      </c>
      <c r="E66" s="132">
        <f t="shared" si="15"/>
        <v>4671</v>
      </c>
      <c r="F66" s="132">
        <f t="shared" si="15"/>
        <v>7399</v>
      </c>
      <c r="G66" s="132">
        <f t="shared" si="15"/>
        <v>8484</v>
      </c>
      <c r="H66" s="132">
        <f t="shared" si="15"/>
        <v>7363</v>
      </c>
      <c r="I66" s="132">
        <f t="shared" si="15"/>
        <v>4378</v>
      </c>
      <c r="J66" s="132">
        <f t="shared" si="15"/>
        <v>3847</v>
      </c>
      <c r="K66" s="145">
        <f t="shared" si="15"/>
        <v>37823</v>
      </c>
    </row>
    <row r="68" spans="1:11" ht="12.75">
      <c r="A68" s="151" t="s">
        <v>80</v>
      </c>
      <c r="B68" s="152"/>
      <c r="C68" s="152"/>
      <c r="D68" s="152"/>
      <c r="E68" s="152"/>
      <c r="F68" s="152"/>
      <c r="G68" s="152"/>
      <c r="H68" s="152"/>
      <c r="I68" s="152"/>
      <c r="J68" s="152"/>
      <c r="K68" s="153"/>
    </row>
    <row r="69" spans="1:11" ht="12.75">
      <c r="A69" s="28"/>
      <c r="B69" s="15" t="s">
        <v>43</v>
      </c>
      <c r="C69" s="15" t="s">
        <v>102</v>
      </c>
      <c r="D69" s="15">
        <v>15</v>
      </c>
      <c r="E69" s="15">
        <v>16</v>
      </c>
      <c r="F69" s="15">
        <v>14</v>
      </c>
      <c r="G69" s="15">
        <v>15</v>
      </c>
      <c r="H69" s="15">
        <v>16</v>
      </c>
      <c r="I69" s="15">
        <v>17</v>
      </c>
      <c r="J69" s="15" t="s">
        <v>103</v>
      </c>
      <c r="K69" s="136" t="s">
        <v>0</v>
      </c>
    </row>
    <row r="70" spans="1:11" ht="12.75">
      <c r="A70" s="28"/>
      <c r="B70" s="16" t="s">
        <v>37</v>
      </c>
      <c r="C70" s="16"/>
      <c r="D70" s="16"/>
      <c r="E70" s="16"/>
      <c r="F70" s="16"/>
      <c r="G70" s="16"/>
      <c r="H70" s="16"/>
      <c r="I70" s="16"/>
      <c r="J70" s="16"/>
      <c r="K70" s="137"/>
    </row>
    <row r="71" spans="1:11" ht="12.75">
      <c r="A71" s="28"/>
      <c r="B71" s="79" t="s">
        <v>92</v>
      </c>
      <c r="C71" s="79"/>
      <c r="D71" s="79"/>
      <c r="E71" s="79"/>
      <c r="F71" s="79"/>
      <c r="G71" s="79"/>
      <c r="H71" s="79"/>
      <c r="I71" s="79"/>
      <c r="J71" s="79"/>
      <c r="K71" s="138">
        <f>SUM(C71:J71)</f>
        <v>0</v>
      </c>
    </row>
    <row r="72" spans="1:11" ht="12.75">
      <c r="A72" s="28"/>
      <c r="B72" s="16" t="s">
        <v>93</v>
      </c>
      <c r="C72" s="141"/>
      <c r="D72" s="141"/>
      <c r="E72" s="141"/>
      <c r="F72" s="141"/>
      <c r="G72" s="141"/>
      <c r="H72" s="141"/>
      <c r="I72" s="141"/>
      <c r="J72" s="141"/>
      <c r="K72" s="142">
        <f>SUM(C72:J72)</f>
        <v>0</v>
      </c>
    </row>
    <row r="73" spans="1:11" ht="12.75">
      <c r="A73" s="28"/>
      <c r="B73" s="79" t="s">
        <v>94</v>
      </c>
      <c r="C73" s="79">
        <f aca="true" t="shared" si="16" ref="C73:J73">SUM(C71:C72)</f>
        <v>0</v>
      </c>
      <c r="D73" s="79">
        <f t="shared" si="16"/>
        <v>0</v>
      </c>
      <c r="E73" s="79">
        <f t="shared" si="16"/>
        <v>0</v>
      </c>
      <c r="F73" s="79">
        <f t="shared" si="16"/>
        <v>0</v>
      </c>
      <c r="G73" s="79">
        <f t="shared" si="16"/>
        <v>0</v>
      </c>
      <c r="H73" s="79">
        <f t="shared" si="16"/>
        <v>0</v>
      </c>
      <c r="I73" s="79">
        <f t="shared" si="16"/>
        <v>0</v>
      </c>
      <c r="J73" s="79">
        <f t="shared" si="16"/>
        <v>0</v>
      </c>
      <c r="K73" s="138">
        <f>SUM(C73:J73)</f>
        <v>0</v>
      </c>
    </row>
    <row r="74" spans="1:11" ht="12.75">
      <c r="A74" s="28"/>
      <c r="B74" s="16" t="s">
        <v>38</v>
      </c>
      <c r="C74" s="16"/>
      <c r="D74" s="16"/>
      <c r="E74" s="16"/>
      <c r="F74" s="16"/>
      <c r="G74" s="16"/>
      <c r="H74" s="16"/>
      <c r="I74" s="16"/>
      <c r="J74" s="16"/>
      <c r="K74" s="139"/>
    </row>
    <row r="75" spans="1:11" ht="12.75">
      <c r="A75" s="28"/>
      <c r="B75" s="79" t="s">
        <v>92</v>
      </c>
      <c r="C75" s="79"/>
      <c r="D75" s="79"/>
      <c r="E75" s="79"/>
      <c r="F75" s="79"/>
      <c r="G75" s="79"/>
      <c r="H75" s="79"/>
      <c r="I75" s="79"/>
      <c r="J75" s="79"/>
      <c r="K75" s="138">
        <f>SUM(C75:J75)</f>
        <v>0</v>
      </c>
    </row>
    <row r="76" spans="1:11" ht="12.75">
      <c r="A76" s="28"/>
      <c r="B76" s="16" t="s">
        <v>93</v>
      </c>
      <c r="C76" s="141"/>
      <c r="D76" s="141"/>
      <c r="E76" s="141"/>
      <c r="F76" s="141"/>
      <c r="G76" s="141"/>
      <c r="H76" s="141"/>
      <c r="I76" s="141"/>
      <c r="J76" s="141"/>
      <c r="K76" s="142">
        <f>SUM(C76:J76)</f>
        <v>0</v>
      </c>
    </row>
    <row r="77" spans="1:11" ht="12.75">
      <c r="A77" s="28"/>
      <c r="B77" s="79" t="s">
        <v>94</v>
      </c>
      <c r="C77" s="79">
        <f aca="true" t="shared" si="17" ref="C77:J77">SUM(C75:C76)</f>
        <v>0</v>
      </c>
      <c r="D77" s="79">
        <f t="shared" si="17"/>
        <v>0</v>
      </c>
      <c r="E77" s="79">
        <f t="shared" si="17"/>
        <v>0</v>
      </c>
      <c r="F77" s="79">
        <f t="shared" si="17"/>
        <v>0</v>
      </c>
      <c r="G77" s="79">
        <f t="shared" si="17"/>
        <v>0</v>
      </c>
      <c r="H77" s="79">
        <f t="shared" si="17"/>
        <v>0</v>
      </c>
      <c r="I77" s="79">
        <f t="shared" si="17"/>
        <v>0</v>
      </c>
      <c r="J77" s="79">
        <f t="shared" si="17"/>
        <v>0</v>
      </c>
      <c r="K77" s="138">
        <f>SUM(C77:J77)</f>
        <v>0</v>
      </c>
    </row>
    <row r="78" spans="1:11" ht="12.75">
      <c r="A78" s="28"/>
      <c r="B78" s="16" t="s">
        <v>39</v>
      </c>
      <c r="C78" s="16"/>
      <c r="D78" s="16"/>
      <c r="E78" s="16"/>
      <c r="F78" s="16"/>
      <c r="G78" s="16"/>
      <c r="H78" s="16"/>
      <c r="I78" s="16"/>
      <c r="J78" s="16"/>
      <c r="K78" s="139"/>
    </row>
    <row r="79" spans="1:11" ht="12.75">
      <c r="A79" s="28"/>
      <c r="B79" s="79" t="s">
        <v>92</v>
      </c>
      <c r="C79" s="79"/>
      <c r="D79" s="79"/>
      <c r="E79" s="79"/>
      <c r="F79" s="79"/>
      <c r="G79" s="79"/>
      <c r="H79" s="79"/>
      <c r="I79" s="79"/>
      <c r="J79" s="79"/>
      <c r="K79" s="138">
        <f>SUM(C79:J79)</f>
        <v>0</v>
      </c>
    </row>
    <row r="80" spans="1:11" ht="12.75">
      <c r="A80" s="28"/>
      <c r="B80" s="16" t="s">
        <v>93</v>
      </c>
      <c r="C80" s="141"/>
      <c r="D80" s="141"/>
      <c r="E80" s="141"/>
      <c r="F80" s="141"/>
      <c r="G80" s="141"/>
      <c r="H80" s="141"/>
      <c r="I80" s="141"/>
      <c r="J80" s="141"/>
      <c r="K80" s="142">
        <f>SUM(C80:J80)</f>
        <v>0</v>
      </c>
    </row>
    <row r="81" spans="1:11" ht="12.75">
      <c r="A81" s="28"/>
      <c r="B81" s="79" t="s">
        <v>94</v>
      </c>
      <c r="C81" s="79">
        <f aca="true" t="shared" si="18" ref="C81:J81">SUM(C79:C80)</f>
        <v>0</v>
      </c>
      <c r="D81" s="79">
        <f t="shared" si="18"/>
        <v>0</v>
      </c>
      <c r="E81" s="79">
        <f t="shared" si="18"/>
        <v>0</v>
      </c>
      <c r="F81" s="79">
        <f t="shared" si="18"/>
        <v>0</v>
      </c>
      <c r="G81" s="79">
        <f t="shared" si="18"/>
        <v>0</v>
      </c>
      <c r="H81" s="79">
        <f t="shared" si="18"/>
        <v>0</v>
      </c>
      <c r="I81" s="79">
        <f t="shared" si="18"/>
        <v>0</v>
      </c>
      <c r="J81" s="79">
        <f t="shared" si="18"/>
        <v>0</v>
      </c>
      <c r="K81" s="138">
        <f>SUM(C81:J81)</f>
        <v>0</v>
      </c>
    </row>
    <row r="82" spans="1:11" ht="12.75">
      <c r="A82" s="28"/>
      <c r="B82" s="16" t="s">
        <v>40</v>
      </c>
      <c r="C82" s="16"/>
      <c r="D82" s="16"/>
      <c r="E82" s="16"/>
      <c r="F82" s="16"/>
      <c r="G82" s="16"/>
      <c r="H82" s="16"/>
      <c r="I82" s="16"/>
      <c r="J82" s="16"/>
      <c r="K82" s="139"/>
    </row>
    <row r="83" spans="1:11" ht="12.75">
      <c r="A83" s="28"/>
      <c r="B83" s="79" t="s">
        <v>92</v>
      </c>
      <c r="C83" s="79"/>
      <c r="D83" s="79"/>
      <c r="E83" s="79"/>
      <c r="F83" s="79"/>
      <c r="G83" s="79"/>
      <c r="H83" s="79"/>
      <c r="I83" s="79"/>
      <c r="J83" s="79"/>
      <c r="K83" s="138">
        <f>SUM(C83:J83)</f>
        <v>0</v>
      </c>
    </row>
    <row r="84" spans="1:11" ht="12.75">
      <c r="A84" s="28"/>
      <c r="B84" s="16" t="s">
        <v>93</v>
      </c>
      <c r="C84" s="141"/>
      <c r="D84" s="141"/>
      <c r="E84" s="141"/>
      <c r="F84" s="141"/>
      <c r="G84" s="141"/>
      <c r="H84" s="141"/>
      <c r="I84" s="141"/>
      <c r="J84" s="141"/>
      <c r="K84" s="142">
        <f>SUM(C84:J84)</f>
        <v>0</v>
      </c>
    </row>
    <row r="85" spans="1:11" ht="12.75">
      <c r="A85" s="28"/>
      <c r="B85" s="79" t="s">
        <v>94</v>
      </c>
      <c r="C85" s="79">
        <f aca="true" t="shared" si="19" ref="C85:J85">SUM(C83:C84)</f>
        <v>0</v>
      </c>
      <c r="D85" s="79">
        <f t="shared" si="19"/>
        <v>0</v>
      </c>
      <c r="E85" s="79">
        <f t="shared" si="19"/>
        <v>0</v>
      </c>
      <c r="F85" s="79">
        <f t="shared" si="19"/>
        <v>0</v>
      </c>
      <c r="G85" s="79">
        <f t="shared" si="19"/>
        <v>0</v>
      </c>
      <c r="H85" s="79">
        <f t="shared" si="19"/>
        <v>0</v>
      </c>
      <c r="I85" s="79">
        <f t="shared" si="19"/>
        <v>0</v>
      </c>
      <c r="J85" s="79">
        <f t="shared" si="19"/>
        <v>0</v>
      </c>
      <c r="K85" s="138">
        <f>SUM(C85:J85)</f>
        <v>0</v>
      </c>
    </row>
    <row r="86" spans="1:11" ht="12.75">
      <c r="A86" s="28"/>
      <c r="B86" s="16" t="s">
        <v>41</v>
      </c>
      <c r="C86" s="16"/>
      <c r="D86" s="16"/>
      <c r="E86" s="16"/>
      <c r="F86" s="16"/>
      <c r="G86" s="16"/>
      <c r="H86" s="16"/>
      <c r="I86" s="16"/>
      <c r="J86" s="16"/>
      <c r="K86" s="139"/>
    </row>
    <row r="87" spans="1:11" ht="12.75">
      <c r="A87" s="28"/>
      <c r="B87" s="79" t="s">
        <v>92</v>
      </c>
      <c r="C87" s="79"/>
      <c r="D87" s="79"/>
      <c r="E87" s="79"/>
      <c r="F87" s="79"/>
      <c r="G87" s="79"/>
      <c r="H87" s="79"/>
      <c r="I87" s="79"/>
      <c r="J87" s="79"/>
      <c r="K87" s="138">
        <f>SUM(C87:J87)</f>
        <v>0</v>
      </c>
    </row>
    <row r="88" spans="1:11" ht="12.75">
      <c r="A88" s="28"/>
      <c r="B88" s="16" t="s">
        <v>93</v>
      </c>
      <c r="C88" s="141"/>
      <c r="D88" s="141"/>
      <c r="E88" s="141"/>
      <c r="F88" s="141"/>
      <c r="G88" s="141"/>
      <c r="H88" s="141"/>
      <c r="I88" s="141"/>
      <c r="J88" s="141"/>
      <c r="K88" s="142">
        <f>SUM(C88:J88)</f>
        <v>0</v>
      </c>
    </row>
    <row r="89" spans="1:11" ht="12.75">
      <c r="A89" s="28"/>
      <c r="B89" s="79" t="s">
        <v>94</v>
      </c>
      <c r="C89" s="79">
        <f aca="true" t="shared" si="20" ref="C89:J89">SUM(C87:C88)</f>
        <v>0</v>
      </c>
      <c r="D89" s="79">
        <f t="shared" si="20"/>
        <v>0</v>
      </c>
      <c r="E89" s="79">
        <f t="shared" si="20"/>
        <v>0</v>
      </c>
      <c r="F89" s="79">
        <f t="shared" si="20"/>
        <v>0</v>
      </c>
      <c r="G89" s="79">
        <f t="shared" si="20"/>
        <v>0</v>
      </c>
      <c r="H89" s="79">
        <f t="shared" si="20"/>
        <v>0</v>
      </c>
      <c r="I89" s="79">
        <f t="shared" si="20"/>
        <v>0</v>
      </c>
      <c r="J89" s="79">
        <f t="shared" si="20"/>
        <v>0</v>
      </c>
      <c r="K89" s="138">
        <f>SUM(C89:J89)</f>
        <v>0</v>
      </c>
    </row>
    <row r="90" spans="1:11" ht="12.75">
      <c r="A90" s="28"/>
      <c r="B90" s="16" t="s">
        <v>42</v>
      </c>
      <c r="C90" s="16"/>
      <c r="D90" s="16"/>
      <c r="E90" s="16"/>
      <c r="F90" s="16"/>
      <c r="G90" s="16"/>
      <c r="H90" s="16"/>
      <c r="I90" s="16"/>
      <c r="J90" s="16"/>
      <c r="K90" s="139"/>
    </row>
    <row r="91" spans="1:11" ht="12.75">
      <c r="A91" s="28"/>
      <c r="B91" s="79" t="s">
        <v>92</v>
      </c>
      <c r="C91" s="79"/>
      <c r="D91" s="79"/>
      <c r="E91" s="79"/>
      <c r="F91" s="79"/>
      <c r="G91" s="79"/>
      <c r="H91" s="79"/>
      <c r="I91" s="79"/>
      <c r="J91" s="79"/>
      <c r="K91" s="138">
        <f>SUM(C91:J91)</f>
        <v>0</v>
      </c>
    </row>
    <row r="92" spans="1:11" ht="12.75">
      <c r="A92" s="28"/>
      <c r="B92" s="16" t="s">
        <v>93</v>
      </c>
      <c r="C92" s="141"/>
      <c r="D92" s="141"/>
      <c r="E92" s="141"/>
      <c r="F92" s="141"/>
      <c r="G92" s="141"/>
      <c r="H92" s="141"/>
      <c r="I92" s="141"/>
      <c r="J92" s="141"/>
      <c r="K92" s="142">
        <f>SUM(C92:J92)</f>
        <v>0</v>
      </c>
    </row>
    <row r="93" spans="1:11" ht="12.75">
      <c r="A93" s="28"/>
      <c r="B93" s="79" t="s">
        <v>94</v>
      </c>
      <c r="C93" s="79">
        <f aca="true" t="shared" si="21" ref="C93:J93">SUM(C91:C92)</f>
        <v>0</v>
      </c>
      <c r="D93" s="79">
        <f t="shared" si="21"/>
        <v>0</v>
      </c>
      <c r="E93" s="79">
        <f t="shared" si="21"/>
        <v>0</v>
      </c>
      <c r="F93" s="79">
        <f t="shared" si="21"/>
        <v>0</v>
      </c>
      <c r="G93" s="79">
        <f t="shared" si="21"/>
        <v>0</v>
      </c>
      <c r="H93" s="79">
        <f t="shared" si="21"/>
        <v>0</v>
      </c>
      <c r="I93" s="79">
        <f t="shared" si="21"/>
        <v>0</v>
      </c>
      <c r="J93" s="79">
        <f t="shared" si="21"/>
        <v>0</v>
      </c>
      <c r="K93" s="140">
        <f>SUM(C93:J93)</f>
        <v>0</v>
      </c>
    </row>
    <row r="94" spans="1:11" ht="12.75">
      <c r="A94" s="28"/>
      <c r="B94" s="146" t="s">
        <v>100</v>
      </c>
      <c r="C94" s="16"/>
      <c r="D94" s="16"/>
      <c r="E94" s="16"/>
      <c r="F94" s="16"/>
      <c r="G94" s="16"/>
      <c r="H94" s="16"/>
      <c r="I94" s="16"/>
      <c r="J94" s="16"/>
      <c r="K94" s="139"/>
    </row>
    <row r="95" spans="1:11" ht="12.75">
      <c r="A95" s="28"/>
      <c r="B95" s="143" t="s">
        <v>92</v>
      </c>
      <c r="C95" s="79">
        <v>1857</v>
      </c>
      <c r="D95" s="79">
        <v>9087</v>
      </c>
      <c r="E95" s="79">
        <v>11760</v>
      </c>
      <c r="F95" s="79">
        <v>11350</v>
      </c>
      <c r="G95" s="79">
        <v>11834</v>
      </c>
      <c r="H95" s="79">
        <v>10732</v>
      </c>
      <c r="I95" s="79">
        <v>10384</v>
      </c>
      <c r="J95" s="79">
        <v>15401</v>
      </c>
      <c r="K95" s="138">
        <f>SUM(K71,K75,K79,K83,K87,K91)</f>
        <v>0</v>
      </c>
    </row>
    <row r="96" spans="1:11" ht="12.75">
      <c r="A96" s="28"/>
      <c r="B96" s="147" t="s">
        <v>93</v>
      </c>
      <c r="C96" s="141">
        <v>1773</v>
      </c>
      <c r="D96" s="141">
        <v>8673</v>
      </c>
      <c r="E96" s="141">
        <v>10917</v>
      </c>
      <c r="F96" s="141">
        <v>10605</v>
      </c>
      <c r="G96" s="141">
        <v>10327</v>
      </c>
      <c r="H96" s="141">
        <v>9614</v>
      </c>
      <c r="I96" s="141">
        <v>8781</v>
      </c>
      <c r="J96" s="141">
        <v>11339</v>
      </c>
      <c r="K96" s="142">
        <f>SUM(K72,K76,K80,K84,K88,K92)</f>
        <v>0</v>
      </c>
    </row>
    <row r="97" spans="1:11" ht="12.75">
      <c r="A97" s="81"/>
      <c r="B97" s="144" t="s">
        <v>94</v>
      </c>
      <c r="C97" s="132">
        <f aca="true" t="shared" si="22" ref="C97:K97">SUM(C95:C96)</f>
        <v>3630</v>
      </c>
      <c r="D97" s="132">
        <f t="shared" si="22"/>
        <v>17760</v>
      </c>
      <c r="E97" s="132">
        <f t="shared" si="22"/>
        <v>22677</v>
      </c>
      <c r="F97" s="132">
        <f t="shared" si="22"/>
        <v>21955</v>
      </c>
      <c r="G97" s="132">
        <f t="shared" si="22"/>
        <v>22161</v>
      </c>
      <c r="H97" s="132">
        <f t="shared" si="22"/>
        <v>20346</v>
      </c>
      <c r="I97" s="132">
        <f t="shared" si="22"/>
        <v>19165</v>
      </c>
      <c r="J97" s="132">
        <f t="shared" si="22"/>
        <v>26740</v>
      </c>
      <c r="K97" s="145">
        <f t="shared" si="22"/>
        <v>0</v>
      </c>
    </row>
  </sheetData>
  <mergeCells count="3">
    <mergeCell ref="A6:K6"/>
    <mergeCell ref="A37:K37"/>
    <mergeCell ref="A68:K6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P13" sqref="P13"/>
    </sheetView>
  </sheetViews>
  <sheetFormatPr defaultColWidth="9.140625" defaultRowHeight="12.75"/>
  <cols>
    <col min="3" max="3" width="13.421875" style="0" customWidth="1"/>
  </cols>
  <sheetData>
    <row r="1" spans="1:9" ht="12.75">
      <c r="A1" s="122" t="s">
        <v>50</v>
      </c>
      <c r="B1" s="122" t="s">
        <v>3</v>
      </c>
      <c r="C1" s="122" t="s">
        <v>51</v>
      </c>
      <c r="D1" s="122" t="s">
        <v>52</v>
      </c>
      <c r="E1" s="122" t="s">
        <v>53</v>
      </c>
      <c r="F1" s="122" t="s">
        <v>54</v>
      </c>
      <c r="G1" s="122" t="s">
        <v>55</v>
      </c>
      <c r="H1" s="122" t="s">
        <v>56</v>
      </c>
      <c r="I1" s="122" t="s">
        <v>57</v>
      </c>
    </row>
    <row r="2" spans="1:9" ht="25.5">
      <c r="A2" s="123">
        <v>1</v>
      </c>
      <c r="B2" s="124" t="s">
        <v>58</v>
      </c>
      <c r="C2" s="124" t="s">
        <v>59</v>
      </c>
      <c r="D2" s="123">
        <v>16809</v>
      </c>
      <c r="E2" s="123">
        <v>17275</v>
      </c>
      <c r="F2" s="123">
        <v>34084</v>
      </c>
      <c r="G2" s="123">
        <v>27809</v>
      </c>
      <c r="H2" s="123">
        <v>32342</v>
      </c>
      <c r="I2" s="123">
        <v>60151</v>
      </c>
    </row>
    <row r="3" spans="1:9" ht="12.75">
      <c r="A3" s="123">
        <v>2</v>
      </c>
      <c r="B3" s="124" t="s">
        <v>60</v>
      </c>
      <c r="C3" s="124" t="s">
        <v>59</v>
      </c>
      <c r="D3" s="123">
        <v>19690</v>
      </c>
      <c r="E3" s="123">
        <v>17695</v>
      </c>
      <c r="F3" s="123">
        <v>37385</v>
      </c>
      <c r="G3" s="123">
        <v>26280</v>
      </c>
      <c r="H3" s="123">
        <v>26464</v>
      </c>
      <c r="I3" s="123">
        <v>52744</v>
      </c>
    </row>
    <row r="4" spans="1:9" ht="12.75">
      <c r="A4" s="123">
        <v>3</v>
      </c>
      <c r="B4" s="124" t="s">
        <v>61</v>
      </c>
      <c r="C4" s="124" t="s">
        <v>59</v>
      </c>
      <c r="D4" s="123">
        <v>8898</v>
      </c>
      <c r="E4" s="123">
        <v>6889</v>
      </c>
      <c r="F4" s="123">
        <v>15787</v>
      </c>
      <c r="G4" s="123">
        <v>16484</v>
      </c>
      <c r="H4" s="123">
        <v>16542</v>
      </c>
      <c r="I4" s="123">
        <v>33026</v>
      </c>
    </row>
    <row r="5" spans="1:9" ht="12.75">
      <c r="A5" s="123">
        <v>4</v>
      </c>
      <c r="B5" s="124" t="s">
        <v>62</v>
      </c>
      <c r="C5" s="124" t="s">
        <v>59</v>
      </c>
      <c r="D5" s="123">
        <v>4200</v>
      </c>
      <c r="E5" s="123">
        <v>3536</v>
      </c>
      <c r="F5" s="123">
        <v>7736</v>
      </c>
      <c r="G5" s="123">
        <v>6414</v>
      </c>
      <c r="H5" s="123">
        <v>6045</v>
      </c>
      <c r="I5" s="123">
        <v>12458</v>
      </c>
    </row>
    <row r="6" spans="1:9" ht="12.75">
      <c r="A6" s="123">
        <v>5</v>
      </c>
      <c r="B6" s="124" t="s">
        <v>63</v>
      </c>
      <c r="C6" s="124" t="s">
        <v>59</v>
      </c>
      <c r="D6" s="123">
        <v>8050</v>
      </c>
      <c r="E6" s="123">
        <v>7406</v>
      </c>
      <c r="F6" s="123">
        <v>15456</v>
      </c>
      <c r="G6" s="123">
        <v>14719</v>
      </c>
      <c r="H6" s="123">
        <v>14401</v>
      </c>
      <c r="I6" s="123">
        <v>29120</v>
      </c>
    </row>
    <row r="7" spans="1:9" ht="12.75">
      <c r="A7" s="123">
        <v>6</v>
      </c>
      <c r="B7" s="124" t="s">
        <v>64</v>
      </c>
      <c r="C7" s="124" t="s">
        <v>59</v>
      </c>
      <c r="D7" s="123">
        <v>7500</v>
      </c>
      <c r="E7" s="123">
        <v>6116</v>
      </c>
      <c r="F7" s="123">
        <v>13616</v>
      </c>
      <c r="G7" s="123">
        <v>16449</v>
      </c>
      <c r="H7" s="123">
        <v>15746</v>
      </c>
      <c r="I7" s="123">
        <v>32195</v>
      </c>
    </row>
    <row r="8" spans="3:9" ht="12.75">
      <c r="C8" s="125" t="s">
        <v>78</v>
      </c>
      <c r="D8" s="126">
        <f aca="true" t="shared" si="0" ref="D8:I8">SUM(D2:D7)</f>
        <v>65147</v>
      </c>
      <c r="E8" s="126">
        <f>SUM(E2:E7)</f>
        <v>58917</v>
      </c>
      <c r="F8" s="126">
        <f t="shared" si="0"/>
        <v>124064</v>
      </c>
      <c r="G8" s="126">
        <f t="shared" si="0"/>
        <v>108155</v>
      </c>
      <c r="H8" s="126">
        <f t="shared" si="0"/>
        <v>111540</v>
      </c>
      <c r="I8" s="126">
        <f t="shared" si="0"/>
        <v>219694</v>
      </c>
    </row>
    <row r="10" spans="1:9" ht="12.75">
      <c r="A10" s="122" t="s">
        <v>50</v>
      </c>
      <c r="B10" s="122" t="s">
        <v>3</v>
      </c>
      <c r="C10" s="122" t="s">
        <v>51</v>
      </c>
      <c r="D10" s="122" t="s">
        <v>65</v>
      </c>
      <c r="E10" s="122" t="s">
        <v>66</v>
      </c>
      <c r="F10" s="122" t="s">
        <v>54</v>
      </c>
      <c r="G10" s="122" t="s">
        <v>67</v>
      </c>
      <c r="H10" s="122" t="s">
        <v>68</v>
      </c>
      <c r="I10" s="122" t="s">
        <v>69</v>
      </c>
    </row>
    <row r="11" spans="1:9" ht="25.5">
      <c r="A11" s="123">
        <v>1</v>
      </c>
      <c r="B11" s="124" t="s">
        <v>58</v>
      </c>
      <c r="C11" s="124" t="s">
        <v>70</v>
      </c>
      <c r="D11" s="123">
        <v>4314</v>
      </c>
      <c r="E11" s="123">
        <v>4479</v>
      </c>
      <c r="F11" s="123">
        <v>8793</v>
      </c>
      <c r="G11" s="123">
        <v>13946</v>
      </c>
      <c r="H11" s="123">
        <v>16297</v>
      </c>
      <c r="I11" s="123">
        <v>30239</v>
      </c>
    </row>
    <row r="12" spans="1:9" ht="12.75">
      <c r="A12" s="123">
        <v>2</v>
      </c>
      <c r="B12" s="124" t="s">
        <v>60</v>
      </c>
      <c r="C12" s="124" t="s">
        <v>70</v>
      </c>
      <c r="D12" s="123">
        <v>3157</v>
      </c>
      <c r="E12" s="123">
        <v>2607</v>
      </c>
      <c r="F12" s="123">
        <v>5764</v>
      </c>
      <c r="G12" s="123">
        <v>11799</v>
      </c>
      <c r="H12" s="123">
        <v>11787</v>
      </c>
      <c r="I12" s="123">
        <v>23586</v>
      </c>
    </row>
    <row r="13" spans="1:9" ht="12.75">
      <c r="A13" s="123">
        <v>3</v>
      </c>
      <c r="B13" s="124" t="s">
        <v>61</v>
      </c>
      <c r="C13" s="124" t="s">
        <v>70</v>
      </c>
      <c r="D13" s="123">
        <v>1403</v>
      </c>
      <c r="E13" s="123">
        <v>836</v>
      </c>
      <c r="F13" s="123">
        <v>2239</v>
      </c>
      <c r="G13" s="123">
        <v>6860</v>
      </c>
      <c r="H13" s="123">
        <v>7099</v>
      </c>
      <c r="I13" s="123">
        <v>13959</v>
      </c>
    </row>
    <row r="14" spans="1:9" ht="12.75">
      <c r="A14" s="123">
        <v>4</v>
      </c>
      <c r="B14" s="124" t="s">
        <v>62</v>
      </c>
      <c r="C14" s="124" t="s">
        <v>70</v>
      </c>
      <c r="D14" s="123">
        <v>568</v>
      </c>
      <c r="E14" s="123">
        <v>336</v>
      </c>
      <c r="F14" s="123">
        <v>904</v>
      </c>
      <c r="G14" s="123">
        <v>2693</v>
      </c>
      <c r="H14" s="123">
        <v>2494</v>
      </c>
      <c r="I14" s="123">
        <v>5187</v>
      </c>
    </row>
    <row r="15" spans="1:9" ht="12.75">
      <c r="A15" s="123">
        <v>5</v>
      </c>
      <c r="B15" s="124" t="s">
        <v>63</v>
      </c>
      <c r="C15" s="124" t="s">
        <v>70</v>
      </c>
      <c r="D15" s="123">
        <v>1177</v>
      </c>
      <c r="E15" s="123">
        <v>707</v>
      </c>
      <c r="F15" s="123">
        <v>1884</v>
      </c>
      <c r="G15" s="123">
        <v>5703</v>
      </c>
      <c r="H15" s="123">
        <v>5868</v>
      </c>
      <c r="I15" s="123">
        <v>11571</v>
      </c>
    </row>
    <row r="16" spans="1:9" ht="12.75">
      <c r="A16" s="123">
        <v>6</v>
      </c>
      <c r="B16" s="124" t="s">
        <v>64</v>
      </c>
      <c r="C16" s="124" t="s">
        <v>70</v>
      </c>
      <c r="D16" s="123">
        <v>635</v>
      </c>
      <c r="E16" s="123">
        <v>335</v>
      </c>
      <c r="F16" s="123">
        <v>970</v>
      </c>
      <c r="G16" s="123">
        <v>6829</v>
      </c>
      <c r="H16" s="123">
        <v>6543</v>
      </c>
      <c r="I16" s="123">
        <v>13372</v>
      </c>
    </row>
    <row r="17" spans="3:9" ht="12.75">
      <c r="C17" s="125" t="s">
        <v>78</v>
      </c>
      <c r="D17" s="126">
        <f aca="true" t="shared" si="1" ref="D17:I17">SUM(D11:D16)</f>
        <v>11254</v>
      </c>
      <c r="E17" s="126">
        <f t="shared" si="1"/>
        <v>9300</v>
      </c>
      <c r="F17" s="126">
        <f t="shared" si="1"/>
        <v>20554</v>
      </c>
      <c r="G17" s="126">
        <f t="shared" si="1"/>
        <v>47830</v>
      </c>
      <c r="H17" s="126">
        <f t="shared" si="1"/>
        <v>50088</v>
      </c>
      <c r="I17" s="126">
        <f t="shared" si="1"/>
        <v>97914</v>
      </c>
    </row>
    <row r="19" spans="1:9" ht="12.75">
      <c r="A19" s="122" t="s">
        <v>50</v>
      </c>
      <c r="B19" s="122" t="s">
        <v>3</v>
      </c>
      <c r="C19" s="122" t="s">
        <v>51</v>
      </c>
      <c r="D19" s="122" t="s">
        <v>71</v>
      </c>
      <c r="E19" s="122" t="s">
        <v>72</v>
      </c>
      <c r="F19" s="122" t="s">
        <v>73</v>
      </c>
      <c r="G19" s="122" t="s">
        <v>74</v>
      </c>
      <c r="H19" s="122" t="s">
        <v>75</v>
      </c>
      <c r="I19" s="122" t="s">
        <v>76</v>
      </c>
    </row>
    <row r="20" spans="1:9" ht="25.5">
      <c r="A20" s="123">
        <v>1</v>
      </c>
      <c r="B20" s="124" t="s">
        <v>58</v>
      </c>
      <c r="C20" s="124" t="s">
        <v>77</v>
      </c>
      <c r="D20" s="123">
        <v>2881</v>
      </c>
      <c r="E20" s="123">
        <v>2498</v>
      </c>
      <c r="F20" s="123">
        <v>5379</v>
      </c>
      <c r="G20" s="123">
        <v>14243</v>
      </c>
      <c r="H20" s="123">
        <v>15524</v>
      </c>
      <c r="I20" s="123">
        <v>29767</v>
      </c>
    </row>
    <row r="21" spans="1:9" ht="12.75">
      <c r="A21" s="123">
        <v>2</v>
      </c>
      <c r="B21" s="124" t="s">
        <v>60</v>
      </c>
      <c r="C21" s="124" t="s">
        <v>77</v>
      </c>
      <c r="D21" s="123">
        <v>411</v>
      </c>
      <c r="E21" s="123">
        <v>275</v>
      </c>
      <c r="F21" s="123">
        <v>686</v>
      </c>
      <c r="G21" s="123">
        <v>10850</v>
      </c>
      <c r="H21" s="123">
        <v>10738</v>
      </c>
      <c r="I21" s="123">
        <v>21588</v>
      </c>
    </row>
    <row r="22" spans="1:9" ht="12.75">
      <c r="A22" s="123">
        <v>3</v>
      </c>
      <c r="B22" s="124" t="s">
        <v>61</v>
      </c>
      <c r="C22" s="124" t="s">
        <v>77</v>
      </c>
      <c r="D22" s="123">
        <v>278</v>
      </c>
      <c r="E22" s="123">
        <v>124</v>
      </c>
      <c r="F22" s="123">
        <v>402</v>
      </c>
      <c r="G22" s="123">
        <v>5895</v>
      </c>
      <c r="H22" s="123">
        <v>6318</v>
      </c>
      <c r="I22" s="123">
        <v>12213</v>
      </c>
    </row>
    <row r="23" spans="1:9" ht="12.75">
      <c r="A23" s="123">
        <v>4</v>
      </c>
      <c r="B23" s="124" t="s">
        <v>62</v>
      </c>
      <c r="C23" s="124" t="s">
        <v>77</v>
      </c>
      <c r="D23" s="123">
        <v>401</v>
      </c>
      <c r="E23" s="123">
        <v>90</v>
      </c>
      <c r="F23" s="123">
        <v>491</v>
      </c>
      <c r="G23" s="123">
        <v>2237</v>
      </c>
      <c r="H23" s="123">
        <v>2185</v>
      </c>
      <c r="I23" s="123">
        <v>4422</v>
      </c>
    </row>
    <row r="24" spans="1:9" ht="12.75">
      <c r="A24" s="123">
        <v>5</v>
      </c>
      <c r="B24" s="124" t="s">
        <v>63</v>
      </c>
      <c r="C24" s="124" t="s">
        <v>77</v>
      </c>
      <c r="D24" s="123">
        <v>298</v>
      </c>
      <c r="E24" s="123">
        <v>114</v>
      </c>
      <c r="F24" s="123">
        <v>412</v>
      </c>
      <c r="G24" s="123">
        <v>4823</v>
      </c>
      <c r="H24" s="123">
        <v>5323</v>
      </c>
      <c r="I24" s="123">
        <v>10146</v>
      </c>
    </row>
    <row r="25" spans="1:9" ht="12.75">
      <c r="A25" s="123">
        <v>6</v>
      </c>
      <c r="B25" s="124" t="s">
        <v>64</v>
      </c>
      <c r="C25" s="124" t="s">
        <v>77</v>
      </c>
      <c r="D25" s="123">
        <v>82</v>
      </c>
      <c r="E25" s="123">
        <v>67</v>
      </c>
      <c r="F25" s="123">
        <v>149</v>
      </c>
      <c r="G25" s="123">
        <v>5877</v>
      </c>
      <c r="H25" s="123">
        <v>5972</v>
      </c>
      <c r="I25" s="123">
        <v>11849</v>
      </c>
    </row>
    <row r="26" spans="3:9" ht="12.75">
      <c r="C26" s="125" t="s">
        <v>78</v>
      </c>
      <c r="D26" s="126">
        <f aca="true" t="shared" si="2" ref="D26:I26">SUM(D20:D25)</f>
        <v>4351</v>
      </c>
      <c r="E26" s="126">
        <f t="shared" si="2"/>
        <v>3168</v>
      </c>
      <c r="F26" s="126">
        <f t="shared" si="2"/>
        <v>7519</v>
      </c>
      <c r="G26" s="126">
        <f t="shared" si="2"/>
        <v>43925</v>
      </c>
      <c r="H26" s="126">
        <f t="shared" si="2"/>
        <v>46060</v>
      </c>
      <c r="I26" s="126">
        <f t="shared" si="2"/>
        <v>89985</v>
      </c>
    </row>
    <row r="27" ht="12.75">
      <c r="A27" t="s">
        <v>70</v>
      </c>
    </row>
    <row r="28" spans="1:2" ht="15">
      <c r="A28" s="135" t="s">
        <v>95</v>
      </c>
      <c r="B28" s="135" t="s">
        <v>31</v>
      </c>
    </row>
    <row r="29" spans="2:10" ht="12.75">
      <c r="B29" s="133" t="s">
        <v>1</v>
      </c>
      <c r="C29" s="134">
        <v>21</v>
      </c>
      <c r="D29" s="134">
        <v>228</v>
      </c>
      <c r="E29" s="134">
        <v>955</v>
      </c>
      <c r="F29" s="134">
        <v>1638</v>
      </c>
      <c r="G29" s="134">
        <v>1721</v>
      </c>
      <c r="H29" s="134">
        <v>1444</v>
      </c>
      <c r="I29" s="134">
        <v>838</v>
      </c>
      <c r="J29" s="134">
        <v>655</v>
      </c>
    </row>
    <row r="30" spans="2:10" ht="12.75">
      <c r="B30" s="133" t="s">
        <v>2</v>
      </c>
      <c r="C30" s="134">
        <v>29</v>
      </c>
      <c r="D30" s="134">
        <v>266</v>
      </c>
      <c r="E30" s="134">
        <v>1152</v>
      </c>
      <c r="F30" s="134">
        <v>1689</v>
      </c>
      <c r="G30" s="134">
        <v>1638</v>
      </c>
      <c r="H30" s="134">
        <v>1178</v>
      </c>
      <c r="I30" s="134">
        <v>522</v>
      </c>
      <c r="J30" s="134">
        <v>279</v>
      </c>
    </row>
    <row r="31" spans="2:10" ht="12.75">
      <c r="B31" s="133" t="s">
        <v>0</v>
      </c>
      <c r="C31" s="134">
        <v>68</v>
      </c>
      <c r="D31" s="134">
        <v>563</v>
      </c>
      <c r="E31" s="134">
        <v>2300</v>
      </c>
      <c r="F31" s="134">
        <v>3589</v>
      </c>
      <c r="G31" s="134">
        <v>3557</v>
      </c>
      <c r="H31" s="134">
        <v>2676</v>
      </c>
      <c r="I31" s="134">
        <v>1458</v>
      </c>
      <c r="J31" s="134">
        <v>974</v>
      </c>
    </row>
    <row r="32" spans="1:2" ht="15">
      <c r="A32" s="135" t="s">
        <v>95</v>
      </c>
      <c r="B32" s="135" t="s">
        <v>101</v>
      </c>
    </row>
    <row r="33" spans="2:10" ht="12.75">
      <c r="B33" s="133" t="s">
        <v>1</v>
      </c>
      <c r="C33" s="134">
        <v>20</v>
      </c>
      <c r="D33" s="134">
        <v>183</v>
      </c>
      <c r="E33" s="134">
        <v>575</v>
      </c>
      <c r="F33" s="134">
        <v>1013</v>
      </c>
      <c r="G33" s="134">
        <v>1569</v>
      </c>
      <c r="H33" s="134">
        <v>1511</v>
      </c>
      <c r="I33" s="134">
        <v>1172</v>
      </c>
      <c r="J33" s="134">
        <v>1163</v>
      </c>
    </row>
    <row r="34" spans="2:10" ht="12.75">
      <c r="B34" s="133" t="s">
        <v>2</v>
      </c>
      <c r="C34" s="134">
        <v>7</v>
      </c>
      <c r="D34" s="134">
        <v>169</v>
      </c>
      <c r="E34" s="134">
        <v>525</v>
      </c>
      <c r="F34" s="134">
        <v>859</v>
      </c>
      <c r="G34" s="134">
        <v>1223</v>
      </c>
      <c r="H34" s="134">
        <v>1075</v>
      </c>
      <c r="I34" s="134">
        <v>647</v>
      </c>
      <c r="J34" s="134">
        <v>532</v>
      </c>
    </row>
    <row r="35" spans="2:10" ht="12.75">
      <c r="B35" s="133" t="s">
        <v>0</v>
      </c>
      <c r="C35" s="134">
        <v>27</v>
      </c>
      <c r="D35" s="134">
        <v>352</v>
      </c>
      <c r="E35" s="134">
        <v>1100</v>
      </c>
      <c r="F35" s="134">
        <v>1872</v>
      </c>
      <c r="G35" s="134">
        <v>2846</v>
      </c>
      <c r="H35" s="134">
        <v>2586</v>
      </c>
      <c r="I35" s="134">
        <v>1819</v>
      </c>
      <c r="J35" s="134">
        <v>1694</v>
      </c>
    </row>
    <row r="36" spans="1:2" ht="15">
      <c r="A36" s="135" t="s">
        <v>95</v>
      </c>
      <c r="B36" s="135" t="s">
        <v>96</v>
      </c>
    </row>
    <row r="37" spans="2:10" ht="12.75">
      <c r="B37" s="133" t="s">
        <v>1</v>
      </c>
      <c r="C37" s="134">
        <v>24</v>
      </c>
      <c r="D37" s="134">
        <v>206</v>
      </c>
      <c r="E37" s="134">
        <v>405</v>
      </c>
      <c r="F37" s="134">
        <v>507</v>
      </c>
      <c r="G37" s="134">
        <v>491</v>
      </c>
      <c r="H37" s="134">
        <v>615</v>
      </c>
      <c r="I37" s="134">
        <v>322</v>
      </c>
      <c r="J37" s="134">
        <v>419</v>
      </c>
    </row>
    <row r="38" spans="2:10" ht="12.75">
      <c r="B38" s="133" t="s">
        <v>2</v>
      </c>
      <c r="C38" s="134">
        <v>11</v>
      </c>
      <c r="D38" s="134">
        <v>143</v>
      </c>
      <c r="E38" s="134">
        <v>229</v>
      </c>
      <c r="F38" s="134">
        <v>283</v>
      </c>
      <c r="G38" s="134">
        <v>324</v>
      </c>
      <c r="H38" s="134">
        <v>310</v>
      </c>
      <c r="I38" s="134">
        <v>196</v>
      </c>
      <c r="J38" s="134">
        <v>157</v>
      </c>
    </row>
    <row r="39" spans="2:10" ht="12.75">
      <c r="B39" s="133" t="s">
        <v>0</v>
      </c>
      <c r="C39" s="134">
        <v>35</v>
      </c>
      <c r="D39" s="134">
        <v>349</v>
      </c>
      <c r="E39" s="134">
        <v>634</v>
      </c>
      <c r="F39" s="134">
        <v>790</v>
      </c>
      <c r="G39" s="134">
        <v>815</v>
      </c>
      <c r="H39" s="134">
        <v>925</v>
      </c>
      <c r="I39" s="134">
        <v>518</v>
      </c>
      <c r="J39" s="134">
        <v>576</v>
      </c>
    </row>
    <row r="40" spans="1:2" ht="15">
      <c r="A40" s="135" t="s">
        <v>95</v>
      </c>
      <c r="B40" s="135" t="s">
        <v>97</v>
      </c>
    </row>
    <row r="41" spans="2:10" ht="12.75">
      <c r="B41" s="133" t="s">
        <v>1</v>
      </c>
      <c r="C41" s="134">
        <v>4</v>
      </c>
      <c r="D41" s="134">
        <v>16</v>
      </c>
      <c r="E41" s="134">
        <v>88</v>
      </c>
      <c r="F41" s="134">
        <v>201</v>
      </c>
      <c r="G41" s="134">
        <v>279</v>
      </c>
      <c r="H41" s="134">
        <v>271</v>
      </c>
      <c r="I41" s="134">
        <v>146</v>
      </c>
      <c r="J41" s="134">
        <v>150</v>
      </c>
    </row>
    <row r="42" spans="2:10" ht="12.75">
      <c r="B42" s="133" t="s">
        <v>2</v>
      </c>
      <c r="C42" s="134">
        <v>1</v>
      </c>
      <c r="D42" s="134">
        <v>15</v>
      </c>
      <c r="E42" s="134">
        <v>52</v>
      </c>
      <c r="F42" s="134">
        <v>147</v>
      </c>
      <c r="G42" s="134">
        <v>137</v>
      </c>
      <c r="H42" s="134">
        <v>108</v>
      </c>
      <c r="I42" s="134">
        <v>57</v>
      </c>
      <c r="J42" s="134">
        <v>31</v>
      </c>
    </row>
    <row r="43" spans="2:10" ht="12.75">
      <c r="B43" s="133" t="s">
        <v>0</v>
      </c>
      <c r="C43" s="134">
        <v>5</v>
      </c>
      <c r="D43" s="134">
        <v>31</v>
      </c>
      <c r="E43" s="134">
        <v>140</v>
      </c>
      <c r="F43" s="134">
        <v>348</v>
      </c>
      <c r="G43" s="134">
        <v>416</v>
      </c>
      <c r="H43" s="134">
        <v>379</v>
      </c>
      <c r="I43" s="134">
        <v>203</v>
      </c>
      <c r="J43" s="134">
        <v>181</v>
      </c>
    </row>
    <row r="44" spans="1:2" ht="15">
      <c r="A44" s="135" t="s">
        <v>95</v>
      </c>
      <c r="B44" s="135" t="s">
        <v>98</v>
      </c>
    </row>
    <row r="45" spans="2:10" ht="12.75">
      <c r="B45" s="133" t="s">
        <v>1</v>
      </c>
      <c r="C45" s="134">
        <v>5</v>
      </c>
      <c r="D45" s="134">
        <v>96</v>
      </c>
      <c r="E45" s="134">
        <v>243</v>
      </c>
      <c r="F45" s="134">
        <v>452</v>
      </c>
      <c r="G45" s="134">
        <v>482</v>
      </c>
      <c r="H45" s="134">
        <v>328</v>
      </c>
      <c r="I45" s="134">
        <v>230</v>
      </c>
      <c r="J45" s="134">
        <v>197</v>
      </c>
    </row>
    <row r="46" spans="2:10" ht="12.75">
      <c r="B46" s="133" t="s">
        <v>2</v>
      </c>
      <c r="C46" s="134">
        <v>12</v>
      </c>
      <c r="D46" s="134">
        <v>65</v>
      </c>
      <c r="E46" s="134">
        <v>166</v>
      </c>
      <c r="F46" s="134">
        <v>278</v>
      </c>
      <c r="G46" s="134">
        <v>263</v>
      </c>
      <c r="H46" s="134">
        <v>135</v>
      </c>
      <c r="I46" s="134">
        <v>74</v>
      </c>
      <c r="J46" s="134">
        <v>40</v>
      </c>
    </row>
    <row r="47" spans="2:10" ht="12.75">
      <c r="B47" s="133" t="s">
        <v>0</v>
      </c>
      <c r="C47" s="134">
        <v>17</v>
      </c>
      <c r="D47" s="134">
        <v>161</v>
      </c>
      <c r="E47" s="134">
        <v>409</v>
      </c>
      <c r="F47" s="134">
        <v>730</v>
      </c>
      <c r="G47" s="134">
        <v>745</v>
      </c>
      <c r="H47" s="134">
        <v>463</v>
      </c>
      <c r="I47" s="134">
        <v>304</v>
      </c>
      <c r="J47" s="134">
        <v>237</v>
      </c>
    </row>
    <row r="48" spans="1:2" ht="15">
      <c r="A48" s="135" t="s">
        <v>95</v>
      </c>
      <c r="B48" s="135" t="s">
        <v>99</v>
      </c>
    </row>
    <row r="49" spans="2:10" ht="12.75">
      <c r="B49" s="133" t="s">
        <v>1</v>
      </c>
      <c r="C49" s="134">
        <v>1</v>
      </c>
      <c r="D49" s="134">
        <v>65</v>
      </c>
      <c r="E49" s="134">
        <v>189</v>
      </c>
      <c r="F49" s="134">
        <v>217</v>
      </c>
      <c r="G49" s="134">
        <v>229</v>
      </c>
      <c r="H49" s="134">
        <v>314</v>
      </c>
      <c r="I49" s="134">
        <v>135</v>
      </c>
      <c r="J49" s="134">
        <v>181</v>
      </c>
    </row>
    <row r="50" spans="2:10" ht="12.75">
      <c r="B50" s="133" t="s">
        <v>2</v>
      </c>
      <c r="C50" s="134">
        <v>0</v>
      </c>
      <c r="D50" s="134">
        <v>94</v>
      </c>
      <c r="E50" s="134">
        <v>92</v>
      </c>
      <c r="F50" s="134">
        <v>115</v>
      </c>
      <c r="G50" s="134">
        <v>128</v>
      </c>
      <c r="H50" s="134">
        <v>74</v>
      </c>
      <c r="I50" s="134">
        <v>39</v>
      </c>
      <c r="J50" s="134">
        <v>43</v>
      </c>
    </row>
    <row r="51" spans="2:10" ht="12.75">
      <c r="B51" s="133" t="s">
        <v>0</v>
      </c>
      <c r="C51" s="134">
        <v>1</v>
      </c>
      <c r="D51" s="134">
        <v>159</v>
      </c>
      <c r="E51" s="134">
        <v>281</v>
      </c>
      <c r="F51" s="134">
        <v>332</v>
      </c>
      <c r="G51" s="134">
        <v>357</v>
      </c>
      <c r="H51" s="134">
        <v>388</v>
      </c>
      <c r="I51" s="134">
        <v>174</v>
      </c>
      <c r="J51" s="134">
        <v>224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Michael Behrman</cp:lastModifiedBy>
  <cp:lastPrinted>2005-11-01T13:17:49Z</cp:lastPrinted>
  <dcterms:created xsi:type="dcterms:W3CDTF">2005-09-12T07:53:31Z</dcterms:created>
  <dcterms:modified xsi:type="dcterms:W3CDTF">2006-06-21T10:47:54Z</dcterms:modified>
  <cp:category/>
  <cp:version/>
  <cp:contentType/>
  <cp:contentStatus/>
</cp:coreProperties>
</file>